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835" activeTab="0"/>
  </bookViews>
  <sheets>
    <sheet name="Лист1" sheetId="1" r:id="rId1"/>
  </sheets>
  <definedNames>
    <definedName name="_xlnm.Print_Area" localSheetId="0">'Лист1'!$A$1:$K$37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<sst xmlns="http://schemas.openxmlformats.org/spreadsheetml/2006/main" count="39" uniqueCount="34">
  <si>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 Найменування продукції</t>
  </si>
  <si>
    <t xml:space="preserve"> Всього виставлено, кбм</t>
  </si>
  <si>
    <t>% продаж</t>
  </si>
  <si>
    <r>
      <t>Min</t>
    </r>
    <r>
      <rPr>
        <sz val="10"/>
        <rFont val="Arial Cyr"/>
        <family val="0"/>
      </rPr>
      <t xml:space="preserve"> продажна</t>
    </r>
  </si>
  <si>
    <t>2 сорт</t>
  </si>
  <si>
    <r>
      <t>Mаx</t>
    </r>
    <r>
      <rPr>
        <sz val="10"/>
        <rFont val="Arial Cyr"/>
        <family val="0"/>
      </rPr>
      <t xml:space="preserve"> продажна</t>
    </r>
  </si>
  <si>
    <t xml:space="preserve">Середня стартова </t>
  </si>
  <si>
    <r>
      <t>Min</t>
    </r>
    <r>
      <rPr>
        <sz val="10"/>
        <rFont val="Arial Cyr"/>
        <family val="0"/>
      </rPr>
      <t xml:space="preserve"> стартова</t>
    </r>
  </si>
  <si>
    <t>ВСЬОГО по УПРАВЛІННЮ (тільки  по гр.2,3,4)</t>
  </si>
  <si>
    <t>Фан. сир. для лущ.   діам. 26 і б   1 сорт</t>
  </si>
  <si>
    <t xml:space="preserve"> (вільха , береза)2 сорт</t>
  </si>
  <si>
    <t>Всього по техсировині</t>
  </si>
  <si>
    <t>Техсировина м/листяна</t>
  </si>
  <si>
    <t>Всього по балансах</t>
  </si>
  <si>
    <t xml:space="preserve">Всього по фансиров всіх порід </t>
  </si>
  <si>
    <t>Форма 2 АУКЦ -спец</t>
  </si>
  <si>
    <t>Фан. для лущіння  БУК   16- 24 см 1  сорт</t>
  </si>
  <si>
    <t>Всього по фансировині, БУК</t>
  </si>
  <si>
    <t xml:space="preserve">Інші породи ( осика, тополь  - тільки обсяг) </t>
  </si>
  <si>
    <t>Баланси  хвойні</t>
  </si>
  <si>
    <t xml:space="preserve"> 2 сорт</t>
  </si>
  <si>
    <t xml:space="preserve"> Всього продано, кбм</t>
  </si>
  <si>
    <t>Фан. для лущіння БЕРЕЗА  16-24 см 1  сорт</t>
  </si>
  <si>
    <t>Всього по БЕРЕЗІ</t>
  </si>
  <si>
    <t>Фан. для лущіння ВІЛЬХА  16-24 см 1  сорт</t>
  </si>
  <si>
    <t>Всього по ВІЛЬХІ</t>
  </si>
  <si>
    <t>Сер.прод до стартової,          + - грн</t>
  </si>
  <si>
    <r>
      <t>Mаx</t>
    </r>
    <r>
      <rPr>
        <sz val="10"/>
        <rFont val="Arial Cyr"/>
        <family val="0"/>
      </rPr>
      <t xml:space="preserve"> стартова</t>
    </r>
  </si>
  <si>
    <t>Середня продажна</t>
  </si>
  <si>
    <t>Ціни на нижньому складі,  грн з ПДВ</t>
  </si>
  <si>
    <t>Техсировина  т/листяна</t>
  </si>
  <si>
    <t>Техсировина хвойна</t>
  </si>
  <si>
    <t>Баланси м/листяні</t>
  </si>
  <si>
    <t>Баланси  т/листяні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</si>
</sst>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4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" fontId="3" fillId="0" borderId="12" xfId="53" applyNumberFormat="1" applyFont="1" applyBorder="1" applyAlignment="1">
      <alignment wrapText="1"/>
      <protection/>
    </xf>
    <xf numFmtId="1" fontId="3" fillId="0" borderId="12" xfId="53" applyNumberFormat="1" applyFont="1" applyBorder="1">
      <alignment/>
      <protection/>
    </xf>
    <xf numFmtId="0" fontId="3" fillId="0" borderId="0" xfId="53" applyFont="1" applyBorder="1">
      <alignment/>
      <protection/>
    </xf>
    <xf numFmtId="1" fontId="3" fillId="0" borderId="0" xfId="53" applyNumberFormat="1" applyFont="1" applyBorder="1" applyAlignment="1">
      <alignment wrapText="1"/>
      <protection/>
    </xf>
    <xf numFmtId="1" fontId="3" fillId="0" borderId="0" xfId="53" applyNumberFormat="1" applyFont="1" applyBorder="1">
      <alignment/>
      <protection/>
    </xf>
    <xf numFmtId="1" fontId="3" fillId="0" borderId="12" xfId="53" applyNumberFormat="1" applyFont="1" applyBorder="1" applyAlignment="1">
      <alignment horizontal="center" wrapText="1"/>
      <protection/>
    </xf>
    <xf numFmtId="1" fontId="3" fillId="0" borderId="0" xfId="53" applyNumberFormat="1" applyFont="1" applyBorder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53" applyFont="1" applyBorder="1">
      <alignment/>
      <protection/>
    </xf>
    <xf numFmtId="1" fontId="4" fillId="0" borderId="0" xfId="53" applyNumberFormat="1" applyFont="1" applyBorder="1" applyAlignment="1">
      <alignment wrapText="1"/>
      <protection/>
    </xf>
    <xf numFmtId="1" fontId="4" fillId="0" borderId="0" xfId="53" applyNumberFormat="1" applyFont="1" applyBorder="1" applyAlignment="1">
      <alignment horizontal="center" wrapText="1"/>
      <protection/>
    </xf>
    <xf numFmtId="1" fontId="4" fillId="0" borderId="0" xfId="53" applyNumberFormat="1" applyFont="1" applyBorder="1">
      <alignment/>
      <protection/>
    </xf>
    <xf numFmtId="1" fontId="4" fillId="0" borderId="12" xfId="53" applyNumberFormat="1" applyFont="1" applyBorder="1" applyAlignment="1">
      <alignment wrapText="1"/>
      <protection/>
    </xf>
    <xf numFmtId="1" fontId="4" fillId="0" borderId="12" xfId="53" applyNumberFormat="1" applyFont="1" applyBorder="1" applyAlignment="1">
      <alignment horizontal="center" wrapText="1"/>
      <protection/>
    </xf>
    <xf numFmtId="1" fontId="4" fillId="0" borderId="12" xfId="53" applyNumberFormat="1" applyFont="1" applyBorder="1">
      <alignment/>
      <protection/>
    </xf>
    <xf numFmtId="1" fontId="3" fillId="0" borderId="13" xfId="53" applyNumberFormat="1" applyFont="1" applyBorder="1" applyAlignment="1">
      <alignment wrapText="1"/>
      <protection/>
    </xf>
    <xf numFmtId="1" fontId="3" fillId="0" borderId="13" xfId="53" applyNumberFormat="1" applyFont="1" applyBorder="1" applyAlignment="1">
      <alignment horizont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/>
    </xf>
    <xf numFmtId="1" fontId="4" fillId="0" borderId="13" xfId="53" applyNumberFormat="1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4" fillId="0" borderId="16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1" fontId="4" fillId="0" borderId="13" xfId="53" applyNumberFormat="1" applyFont="1" applyBorder="1" applyAlignment="1">
      <alignment horizontal="center" wrapText="1"/>
      <protection/>
    </xf>
    <xf numFmtId="1" fontId="4" fillId="0" borderId="13" xfId="53" applyNumberFormat="1" applyFont="1" applyBorder="1">
      <alignment/>
      <protection/>
    </xf>
    <xf numFmtId="0" fontId="1" fillId="0" borderId="17" xfId="53" applyFont="1" applyBorder="1">
      <alignment/>
      <protection/>
    </xf>
    <xf numFmtId="0" fontId="1" fillId="0" borderId="17" xfId="53" applyFont="1" applyBorder="1" applyAlignment="1">
      <alignment horizontal="right"/>
      <protection/>
    </xf>
    <xf numFmtId="0" fontId="1" fillId="0" borderId="18" xfId="53" applyFont="1" applyBorder="1" applyAlignment="1">
      <alignment horizontal="right"/>
      <protection/>
    </xf>
    <xf numFmtId="0" fontId="4" fillId="0" borderId="17" xfId="53" applyFont="1" applyBorder="1">
      <alignment/>
      <protection/>
    </xf>
    <xf numFmtId="0" fontId="0" fillId="0" borderId="17" xfId="53" applyFont="1" applyBorder="1" applyAlignment="1">
      <alignment horizontal="right"/>
      <protection/>
    </xf>
    <xf numFmtId="0" fontId="2" fillId="0" borderId="18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right"/>
      <protection/>
    </xf>
    <xf numFmtId="0" fontId="4" fillId="0" borderId="18" xfId="53" applyFont="1" applyBorder="1">
      <alignment/>
      <protection/>
    </xf>
    <xf numFmtId="0" fontId="4" fillId="0" borderId="17" xfId="53" applyFont="1" applyBorder="1" applyAlignment="1">
      <alignment horizontal="right"/>
      <protection/>
    </xf>
    <xf numFmtId="0" fontId="4" fillId="0" borderId="18" xfId="53" applyFont="1" applyBorder="1" applyAlignment="1">
      <alignment horizontal="right"/>
      <protection/>
    </xf>
    <xf numFmtId="0" fontId="8" fillId="0" borderId="17" xfId="53" applyFont="1" applyBorder="1">
      <alignment/>
      <protection/>
    </xf>
    <xf numFmtId="0" fontId="8" fillId="0" borderId="19" xfId="53" applyFont="1" applyBorder="1">
      <alignment/>
      <protection/>
    </xf>
    <xf numFmtId="0" fontId="4" fillId="0" borderId="18" xfId="0" applyFont="1" applyBorder="1" applyAlignment="1">
      <alignment wrapText="1"/>
    </xf>
    <xf numFmtId="1" fontId="4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 horizontal="center" wrapText="1"/>
    </xf>
    <xf numFmtId="1" fontId="4" fillId="0" borderId="0" xfId="53" applyNumberFormat="1" applyFont="1" applyBorder="1" applyAlignment="1">
      <alignment horizontal="center"/>
      <protection/>
    </xf>
    <xf numFmtId="1" fontId="4" fillId="0" borderId="12" xfId="53" applyNumberFormat="1" applyFont="1" applyBorder="1" applyAlignment="1">
      <alignment horizontal="center"/>
      <protection/>
    </xf>
    <xf numFmtId="1" fontId="4" fillId="0" borderId="0" xfId="53" applyNumberFormat="1" applyFont="1" applyBorder="1" applyAlignment="1">
      <alignment horizontal="center" vertical="center" wrapText="1"/>
      <protection/>
    </xf>
    <xf numFmtId="1" fontId="4" fillId="0" borderId="12" xfId="53" applyNumberFormat="1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/>
      <protection/>
    </xf>
    <xf numFmtId="1" fontId="4" fillId="0" borderId="12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1" fontId="4" fillId="0" borderId="0" xfId="53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 wrapText="1"/>
    </xf>
    <xf numFmtId="1" fontId="4" fillId="0" borderId="0" xfId="53" applyNumberFormat="1" applyFont="1" applyBorder="1" applyAlignment="1">
      <alignment horizontal="right" vertical="center"/>
      <protection/>
    </xf>
    <xf numFmtId="1" fontId="4" fillId="0" borderId="12" xfId="53" applyNumberFormat="1" applyFont="1" applyBorder="1" applyAlignment="1">
      <alignment horizontal="right" vertical="center"/>
      <protection/>
    </xf>
    <xf numFmtId="1" fontId="3" fillId="0" borderId="13" xfId="53" applyNumberFormat="1" applyFont="1" applyBorder="1">
      <alignment/>
      <protection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53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 2" xfId="52"/>
    <cellStyle name="Обычный_Форма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view="pageBreakPreview" zoomScaleNormal="90" zoomScaleSheetLayoutView="100" workbookViewId="0" topLeftCell="A1">
      <selection activeCell="P10" sqref="P10"/>
    </sheetView>
  </sheetViews>
  <sheetFormatPr defaultColWidth="9.00390625" defaultRowHeight="12.75"/>
  <cols>
    <col min="1" max="1" width="43.25390625" style="0" customWidth="1"/>
    <col min="2" max="2" width="13.625" style="1" customWidth="1"/>
    <col min="3" max="3" width="11.125" style="1" customWidth="1"/>
    <col min="4" max="4" width="9.75390625" style="15" customWidth="1"/>
    <col min="5" max="6" width="10.00390625" style="15" customWidth="1"/>
    <col min="7" max="7" width="8.875" style="1" customWidth="1"/>
    <col min="8" max="8" width="9.875" style="1" customWidth="1"/>
    <col min="9" max="9" width="9.875" style="0" customWidth="1"/>
    <col min="10" max="10" width="11.125" style="0" customWidth="1"/>
    <col min="11" max="11" width="14.75390625" style="0" customWidth="1"/>
    <col min="12" max="15" width="9.125" style="69" customWidth="1"/>
    <col min="16" max="16" width="10.75390625" style="69" bestFit="1" customWidth="1"/>
    <col min="17" max="17" width="9.625" style="69" bestFit="1" customWidth="1"/>
    <col min="18" max="16384" width="9.125" style="69" customWidth="1"/>
  </cols>
  <sheetData>
    <row r="1" spans="1:11" s="68" customFormat="1" ht="16.5" thickBot="1">
      <c r="A1" s="25"/>
      <c r="B1" s="26"/>
      <c r="C1" s="26"/>
      <c r="D1" s="27"/>
      <c r="E1" s="27"/>
      <c r="F1" s="27"/>
      <c r="G1" s="26"/>
      <c r="H1" s="26"/>
      <c r="I1" s="74" t="s">
        <v>15</v>
      </c>
      <c r="J1" s="74"/>
      <c r="K1" s="74"/>
    </row>
    <row r="2" spans="1:11" ht="18" customHeight="1" thickBot="1">
      <c r="A2" s="78" t="s">
        <v>0</v>
      </c>
      <c r="B2" s="80" t="s">
        <v>1</v>
      </c>
      <c r="C2" s="80" t="s">
        <v>21</v>
      </c>
      <c r="D2" s="80" t="s">
        <v>2</v>
      </c>
      <c r="E2" s="75" t="s">
        <v>29</v>
      </c>
      <c r="F2" s="76"/>
      <c r="G2" s="76"/>
      <c r="H2" s="76"/>
      <c r="I2" s="76"/>
      <c r="J2" s="76"/>
      <c r="K2" s="77"/>
    </row>
    <row r="3" spans="1:11" ht="56.25" customHeight="1" thickBot="1">
      <c r="A3" s="79"/>
      <c r="B3" s="81"/>
      <c r="C3" s="81"/>
      <c r="D3" s="82"/>
      <c r="E3" s="32" t="s">
        <v>7</v>
      </c>
      <c r="F3" s="32" t="s">
        <v>27</v>
      </c>
      <c r="G3" s="33" t="s">
        <v>6</v>
      </c>
      <c r="H3" s="32" t="s">
        <v>3</v>
      </c>
      <c r="I3" s="32" t="s">
        <v>5</v>
      </c>
      <c r="J3" s="31" t="s">
        <v>28</v>
      </c>
      <c r="K3" s="64" t="s">
        <v>26</v>
      </c>
    </row>
    <row r="4" spans="1:11" s="70" customFormat="1" ht="13.5" thickBot="1">
      <c r="A4" s="2">
        <v>1</v>
      </c>
      <c r="B4" s="3">
        <v>2</v>
      </c>
      <c r="C4" s="3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s="9" customFormat="1" ht="15">
      <c r="A5" s="38" t="s">
        <v>22</v>
      </c>
      <c r="B5" s="17">
        <v>145</v>
      </c>
      <c r="C5" s="17">
        <v>145</v>
      </c>
      <c r="D5" s="18">
        <f>C5*100/B5</f>
        <v>100</v>
      </c>
      <c r="E5" s="18">
        <v>1050</v>
      </c>
      <c r="F5" s="18">
        <v>1098</v>
      </c>
      <c r="G5" s="17">
        <v>1060.9655172413793</v>
      </c>
      <c r="H5" s="18">
        <v>1050</v>
      </c>
      <c r="I5" s="19">
        <v>1098</v>
      </c>
      <c r="J5" s="19">
        <v>1060.9655172413793</v>
      </c>
      <c r="K5" s="19">
        <f>J5-G5</f>
        <v>0</v>
      </c>
    </row>
    <row r="6" spans="1:11" s="9" customFormat="1" ht="15">
      <c r="A6" s="39" t="s">
        <v>20</v>
      </c>
      <c r="B6" s="17">
        <v>700</v>
      </c>
      <c r="C6" s="17">
        <v>700</v>
      </c>
      <c r="D6" s="18">
        <f>C6*100/B6</f>
        <v>100</v>
      </c>
      <c r="E6" s="18">
        <v>1010</v>
      </c>
      <c r="F6" s="18">
        <v>1070</v>
      </c>
      <c r="G6" s="17">
        <v>1028.5428571428572</v>
      </c>
      <c r="H6" s="18">
        <v>1010</v>
      </c>
      <c r="I6" s="19">
        <v>1070</v>
      </c>
      <c r="J6" s="19">
        <v>1028.5428571428572</v>
      </c>
      <c r="K6" s="19">
        <f>J6-G6</f>
        <v>0</v>
      </c>
    </row>
    <row r="7" spans="1:11" s="9" customFormat="1" ht="15">
      <c r="A7" s="38" t="s">
        <v>9</v>
      </c>
      <c r="B7" s="17">
        <v>95</v>
      </c>
      <c r="C7" s="17">
        <v>95</v>
      </c>
      <c r="D7" s="18">
        <f>C7*100/B7</f>
        <v>100</v>
      </c>
      <c r="E7" s="18">
        <v>1080</v>
      </c>
      <c r="F7" s="18">
        <v>1152</v>
      </c>
      <c r="G7" s="17">
        <v>1104.3157894736842</v>
      </c>
      <c r="H7" s="18">
        <v>1080</v>
      </c>
      <c r="I7" s="19">
        <v>1152</v>
      </c>
      <c r="J7" s="19">
        <v>1104.3157894736842</v>
      </c>
      <c r="K7" s="19">
        <f>J7-G7</f>
        <v>0</v>
      </c>
    </row>
    <row r="8" spans="1:11" s="9" customFormat="1" ht="15.75" thickBot="1">
      <c r="A8" s="40" t="s">
        <v>4</v>
      </c>
      <c r="B8" s="20">
        <v>330</v>
      </c>
      <c r="C8" s="20">
        <v>330</v>
      </c>
      <c r="D8" s="18">
        <f>C8*100/B8</f>
        <v>100</v>
      </c>
      <c r="E8" s="21">
        <v>1040</v>
      </c>
      <c r="F8" s="21">
        <v>1100</v>
      </c>
      <c r="G8" s="20">
        <v>1066.3333333333333</v>
      </c>
      <c r="H8" s="21">
        <v>1040</v>
      </c>
      <c r="I8" s="22">
        <v>1100</v>
      </c>
      <c r="J8" s="22">
        <v>1066.3333333333333</v>
      </c>
      <c r="K8" s="22">
        <f>J8-G8</f>
        <v>0</v>
      </c>
    </row>
    <row r="9" spans="1:11" s="9" customFormat="1" ht="15">
      <c r="A9" s="41" t="s">
        <v>23</v>
      </c>
      <c r="B9" s="17">
        <f>B5+B6+B7+B8</f>
        <v>1270</v>
      </c>
      <c r="C9" s="17">
        <f>SUM(C5:C8)</f>
        <v>1270</v>
      </c>
      <c r="D9" s="34">
        <f>C9*100/B9</f>
        <v>100</v>
      </c>
      <c r="E9" s="18"/>
      <c r="F9" s="18"/>
      <c r="G9" s="17"/>
      <c r="H9" s="17"/>
      <c r="I9" s="19"/>
      <c r="J9" s="19"/>
      <c r="K9" s="19"/>
    </row>
    <row r="10" spans="1:11" s="9" customFormat="1" ht="15">
      <c r="A10" s="41"/>
      <c r="B10" s="17"/>
      <c r="C10" s="17"/>
      <c r="D10" s="18"/>
      <c r="E10" s="18"/>
      <c r="F10" s="18"/>
      <c r="G10" s="17"/>
      <c r="H10" s="17"/>
      <c r="I10" s="19"/>
      <c r="J10" s="19"/>
      <c r="K10" s="19"/>
    </row>
    <row r="11" spans="1:17" s="9" customFormat="1" ht="15">
      <c r="A11" s="38" t="s">
        <v>24</v>
      </c>
      <c r="B11" s="17">
        <v>105</v>
      </c>
      <c r="C11" s="17">
        <v>105</v>
      </c>
      <c r="D11" s="18">
        <f>C11*100/B11</f>
        <v>100</v>
      </c>
      <c r="E11" s="18">
        <v>1030</v>
      </c>
      <c r="F11" s="18">
        <v>1030</v>
      </c>
      <c r="G11" s="17">
        <v>1030</v>
      </c>
      <c r="H11" s="18">
        <v>1030</v>
      </c>
      <c r="I11" s="19">
        <v>1030</v>
      </c>
      <c r="J11" s="19">
        <v>1030</v>
      </c>
      <c r="K11" s="19">
        <f>J11-G11</f>
        <v>0</v>
      </c>
      <c r="L11" s="16"/>
      <c r="M11" s="16"/>
      <c r="N11" s="16"/>
      <c r="O11" s="16"/>
      <c r="P11" s="16"/>
      <c r="Q11" s="16"/>
    </row>
    <row r="12" spans="1:17" s="9" customFormat="1" ht="15">
      <c r="A12" s="39" t="s">
        <v>10</v>
      </c>
      <c r="B12" s="17">
        <v>530</v>
      </c>
      <c r="C12" s="17">
        <v>530</v>
      </c>
      <c r="D12" s="18">
        <f>C12*100/B12</f>
        <v>100</v>
      </c>
      <c r="E12" s="18">
        <v>1000</v>
      </c>
      <c r="F12" s="18">
        <v>1040</v>
      </c>
      <c r="G12" s="17">
        <v>1021.0377358490566</v>
      </c>
      <c r="H12" s="18">
        <v>1000</v>
      </c>
      <c r="I12" s="19">
        <v>1040</v>
      </c>
      <c r="J12" s="19">
        <v>1021.0377358490566</v>
      </c>
      <c r="K12" s="19">
        <f>J12-G12</f>
        <v>0</v>
      </c>
      <c r="L12" s="16"/>
      <c r="M12" s="16"/>
      <c r="N12" s="16"/>
      <c r="O12" s="16"/>
      <c r="P12" s="16"/>
      <c r="Q12" s="16"/>
    </row>
    <row r="13" spans="1:17" s="9" customFormat="1" ht="15">
      <c r="A13" s="38" t="s">
        <v>9</v>
      </c>
      <c r="B13" s="17">
        <v>65</v>
      </c>
      <c r="C13" s="17">
        <v>65</v>
      </c>
      <c r="D13" s="18">
        <f>C13*100/B13</f>
        <v>100</v>
      </c>
      <c r="E13" s="18">
        <v>1060</v>
      </c>
      <c r="F13" s="18">
        <v>1080</v>
      </c>
      <c r="G13" s="17">
        <v>1061.5384615384614</v>
      </c>
      <c r="H13" s="18">
        <v>1060</v>
      </c>
      <c r="I13" s="19">
        <v>1080</v>
      </c>
      <c r="J13" s="19">
        <v>1061.5384615384614</v>
      </c>
      <c r="K13" s="19">
        <f>J13-G13</f>
        <v>0</v>
      </c>
      <c r="L13" s="16"/>
      <c r="M13" s="16"/>
      <c r="N13" s="16"/>
      <c r="O13" s="16"/>
      <c r="P13" s="16"/>
      <c r="Q13" s="16"/>
    </row>
    <row r="14" spans="1:17" s="9" customFormat="1" ht="15.75" thickBot="1">
      <c r="A14" s="40" t="s">
        <v>4</v>
      </c>
      <c r="B14" s="20">
        <v>505</v>
      </c>
      <c r="C14" s="20">
        <v>505</v>
      </c>
      <c r="D14" s="21">
        <f>C14*100/B14</f>
        <v>100</v>
      </c>
      <c r="E14" s="21">
        <v>1020</v>
      </c>
      <c r="F14" s="21">
        <v>1070</v>
      </c>
      <c r="G14" s="20">
        <v>1049.8019801980197</v>
      </c>
      <c r="H14" s="21">
        <v>1020</v>
      </c>
      <c r="I14" s="22">
        <v>1070</v>
      </c>
      <c r="J14" s="22">
        <v>1049.8019801980197</v>
      </c>
      <c r="K14" s="22">
        <f>J14-G14</f>
        <v>0</v>
      </c>
      <c r="L14" s="16"/>
      <c r="M14" s="16"/>
      <c r="N14" s="16"/>
      <c r="O14" s="16"/>
      <c r="P14" s="16"/>
      <c r="Q14" s="16"/>
    </row>
    <row r="15" spans="1:17" s="9" customFormat="1" ht="15">
      <c r="A15" s="41" t="s">
        <v>25</v>
      </c>
      <c r="B15" s="17">
        <f>B11+B12+B13+B14</f>
        <v>1205</v>
      </c>
      <c r="C15" s="17">
        <f>C11+C12+C13+C14</f>
        <v>1205</v>
      </c>
      <c r="D15" s="18">
        <f>C15*100/B15</f>
        <v>100</v>
      </c>
      <c r="E15" s="18"/>
      <c r="F15" s="18"/>
      <c r="G15" s="17"/>
      <c r="H15" s="17"/>
      <c r="I15" s="19"/>
      <c r="J15" s="19"/>
      <c r="K15" s="19"/>
      <c r="L15" s="16"/>
      <c r="M15" s="16"/>
      <c r="N15" s="16"/>
      <c r="O15" s="16"/>
      <c r="P15" s="16"/>
      <c r="Q15" s="16"/>
    </row>
    <row r="16" spans="1:17" s="9" customFormat="1" ht="14.25">
      <c r="A16" s="42"/>
      <c r="B16" s="10"/>
      <c r="C16" s="10"/>
      <c r="D16" s="13"/>
      <c r="E16" s="13"/>
      <c r="F16" s="13"/>
      <c r="G16" s="10"/>
      <c r="H16" s="10"/>
      <c r="I16" s="11"/>
      <c r="J16" s="11"/>
      <c r="K16" s="11"/>
      <c r="L16" s="71"/>
      <c r="M16" s="71"/>
      <c r="N16" s="71"/>
      <c r="O16" s="71"/>
      <c r="P16" s="71"/>
      <c r="Q16" s="71"/>
    </row>
    <row r="17" spans="1:17" s="9" customFormat="1" ht="14.25">
      <c r="A17" s="38" t="s">
        <v>16</v>
      </c>
      <c r="B17" s="10"/>
      <c r="C17" s="10"/>
      <c r="D17" s="13"/>
      <c r="E17" s="13"/>
      <c r="F17" s="13"/>
      <c r="G17" s="10"/>
      <c r="H17" s="10"/>
      <c r="I17" s="11"/>
      <c r="J17" s="11"/>
      <c r="K17" s="11"/>
      <c r="L17" s="71"/>
      <c r="M17" s="71"/>
      <c r="N17" s="71"/>
      <c r="O17" s="71"/>
      <c r="P17" s="71"/>
      <c r="Q17" s="71"/>
    </row>
    <row r="18" spans="1:17" s="9" customFormat="1" ht="14.25">
      <c r="A18" s="39" t="s">
        <v>20</v>
      </c>
      <c r="B18" s="10"/>
      <c r="C18" s="10"/>
      <c r="D18" s="13"/>
      <c r="E18" s="13"/>
      <c r="F18" s="13"/>
      <c r="G18" s="10"/>
      <c r="H18" s="10"/>
      <c r="I18" s="11"/>
      <c r="J18" s="11"/>
      <c r="K18" s="11"/>
      <c r="L18" s="71"/>
      <c r="M18" s="71"/>
      <c r="N18" s="71"/>
      <c r="O18" s="71"/>
      <c r="P18" s="71"/>
      <c r="Q18" s="71"/>
    </row>
    <row r="19" spans="1:17" s="9" customFormat="1" ht="14.25">
      <c r="A19" s="38" t="s">
        <v>9</v>
      </c>
      <c r="B19" s="10"/>
      <c r="C19" s="10"/>
      <c r="D19" s="13"/>
      <c r="E19" s="13"/>
      <c r="F19" s="13"/>
      <c r="G19" s="10"/>
      <c r="H19" s="10"/>
      <c r="I19" s="11"/>
      <c r="J19" s="11"/>
      <c r="K19" s="11"/>
      <c r="L19" s="72"/>
      <c r="M19" s="72"/>
      <c r="N19" s="72"/>
      <c r="O19" s="72"/>
      <c r="P19" s="72"/>
      <c r="Q19" s="72"/>
    </row>
    <row r="20" spans="1:17" s="9" customFormat="1" ht="15" thickBot="1">
      <c r="A20" s="40" t="s">
        <v>4</v>
      </c>
      <c r="B20" s="7"/>
      <c r="C20" s="7"/>
      <c r="D20" s="12"/>
      <c r="E20" s="12"/>
      <c r="F20" s="12"/>
      <c r="G20" s="7"/>
      <c r="H20" s="7"/>
      <c r="I20" s="8"/>
      <c r="J20" s="8"/>
      <c r="K20" s="8"/>
      <c r="L20" s="69"/>
      <c r="M20" s="69"/>
      <c r="N20" s="69"/>
      <c r="O20" s="69"/>
      <c r="P20" s="69"/>
      <c r="Q20" s="69"/>
    </row>
    <row r="21" spans="1:17" s="9" customFormat="1" ht="15">
      <c r="A21" s="41" t="s">
        <v>17</v>
      </c>
      <c r="B21" s="10"/>
      <c r="C21" s="10"/>
      <c r="D21" s="13"/>
      <c r="E21" s="13"/>
      <c r="F21" s="13"/>
      <c r="G21" s="10"/>
      <c r="H21" s="10"/>
      <c r="I21" s="11"/>
      <c r="J21" s="11"/>
      <c r="K21" s="11"/>
      <c r="L21" s="69"/>
      <c r="M21" s="69"/>
      <c r="N21" s="69"/>
      <c r="O21" s="69"/>
      <c r="P21" s="69"/>
      <c r="Q21" s="69"/>
    </row>
    <row r="22" spans="1:17" s="9" customFormat="1" ht="27" thickBot="1">
      <c r="A22" s="43" t="s">
        <v>18</v>
      </c>
      <c r="B22" s="20">
        <v>0</v>
      </c>
      <c r="C22" s="20">
        <v>0</v>
      </c>
      <c r="D22" s="21" t="e">
        <f>C22*100/B22</f>
        <v>#DIV/0!</v>
      </c>
      <c r="E22" s="12"/>
      <c r="F22" s="12"/>
      <c r="G22" s="7"/>
      <c r="H22" s="7"/>
      <c r="I22" s="8"/>
      <c r="J22" s="8"/>
      <c r="K22" s="8"/>
      <c r="L22" s="69"/>
      <c r="M22" s="69"/>
      <c r="N22" s="69"/>
      <c r="O22" s="69"/>
      <c r="P22" s="69"/>
      <c r="Q22" s="69"/>
    </row>
    <row r="23" spans="1:17" s="9" customFormat="1" ht="15.75">
      <c r="A23" s="44" t="s">
        <v>14</v>
      </c>
      <c r="B23" s="17">
        <f>B9+B15+B21+B22</f>
        <v>2475</v>
      </c>
      <c r="C23" s="17">
        <f>C22+C15+C9</f>
        <v>2475</v>
      </c>
      <c r="D23" s="18">
        <f>C23*100/B23</f>
        <v>100</v>
      </c>
      <c r="E23" s="13"/>
      <c r="F23" s="13"/>
      <c r="G23" s="10"/>
      <c r="H23" s="10"/>
      <c r="I23" s="11"/>
      <c r="J23" s="11"/>
      <c r="K23" s="11"/>
      <c r="L23" s="69"/>
      <c r="M23" s="69"/>
      <c r="N23" s="69"/>
      <c r="O23" s="69"/>
      <c r="P23" s="69"/>
      <c r="Q23" s="69"/>
    </row>
    <row r="24" spans="1:17" s="16" customFormat="1" ht="15.75" thickBot="1">
      <c r="A24" s="45"/>
      <c r="B24" s="20"/>
      <c r="C24" s="20"/>
      <c r="D24" s="21"/>
      <c r="E24" s="21"/>
      <c r="F24" s="21"/>
      <c r="G24" s="20"/>
      <c r="H24" s="20"/>
      <c r="I24" s="22"/>
      <c r="J24" s="22"/>
      <c r="K24" s="22"/>
      <c r="L24" s="69"/>
      <c r="M24" s="69"/>
      <c r="N24" s="69"/>
      <c r="O24" s="69"/>
      <c r="P24" s="69"/>
      <c r="Q24" s="69"/>
    </row>
    <row r="25" spans="1:17" s="16" customFormat="1" ht="15">
      <c r="A25" s="46" t="s">
        <v>12</v>
      </c>
      <c r="B25" s="17">
        <v>4154</v>
      </c>
      <c r="C25" s="17">
        <v>3884</v>
      </c>
      <c r="D25" s="18">
        <f>C25*100/B25</f>
        <v>93.50024073182475</v>
      </c>
      <c r="E25" s="18">
        <v>302</v>
      </c>
      <c r="F25" s="18">
        <v>450</v>
      </c>
      <c r="G25" s="58">
        <v>353.7048627828599</v>
      </c>
      <c r="H25" s="56">
        <v>302</v>
      </c>
      <c r="I25" s="62">
        <v>450</v>
      </c>
      <c r="J25" s="63">
        <v>353.96240988671474</v>
      </c>
      <c r="K25" s="65">
        <f>J25-G25</f>
        <v>0.25754710385484714</v>
      </c>
      <c r="L25" s="69"/>
      <c r="M25" s="69"/>
      <c r="N25" s="69"/>
      <c r="O25" s="69"/>
      <c r="P25" s="69"/>
      <c r="Q25" s="69"/>
    </row>
    <row r="26" spans="1:17" s="16" customFormat="1" ht="15">
      <c r="A26" s="46" t="s">
        <v>31</v>
      </c>
      <c r="B26" s="17">
        <v>65094</v>
      </c>
      <c r="C26" s="17">
        <v>61494</v>
      </c>
      <c r="D26" s="18">
        <f>C26*100/B26</f>
        <v>94.46953636279841</v>
      </c>
      <c r="E26" s="18">
        <v>308</v>
      </c>
      <c r="F26" s="18">
        <v>550</v>
      </c>
      <c r="G26" s="58">
        <v>426.8298153439641</v>
      </c>
      <c r="H26" s="18">
        <v>308</v>
      </c>
      <c r="I26" s="62">
        <v>550</v>
      </c>
      <c r="J26" s="63">
        <v>427.7175008943962</v>
      </c>
      <c r="K26" s="65">
        <f>J26-G26</f>
        <v>0.8876855504320815</v>
      </c>
      <c r="L26" s="69"/>
      <c r="M26" s="69"/>
      <c r="N26" s="69"/>
      <c r="O26" s="69"/>
      <c r="P26" s="69"/>
      <c r="Q26" s="69"/>
    </row>
    <row r="27" spans="1:17" s="16" customFormat="1" ht="15.75" thickBot="1">
      <c r="A27" s="47" t="s">
        <v>30</v>
      </c>
      <c r="B27" s="20">
        <v>13603</v>
      </c>
      <c r="C27" s="20">
        <v>5293</v>
      </c>
      <c r="D27" s="18">
        <f>C27*100/B27</f>
        <v>38.910534440932146</v>
      </c>
      <c r="E27" s="21">
        <v>324</v>
      </c>
      <c r="F27" s="21">
        <v>720</v>
      </c>
      <c r="G27" s="59">
        <v>571.2886863191943</v>
      </c>
      <c r="H27" s="57">
        <v>324</v>
      </c>
      <c r="I27" s="60">
        <v>600</v>
      </c>
      <c r="J27" s="61">
        <v>550.1133572643114</v>
      </c>
      <c r="K27" s="66">
        <f>J27-G27</f>
        <v>-21.175329054882923</v>
      </c>
      <c r="L27" s="69"/>
      <c r="M27" s="69"/>
      <c r="N27" s="69"/>
      <c r="O27" s="69"/>
      <c r="P27" s="69"/>
      <c r="Q27" s="69"/>
    </row>
    <row r="28" spans="1:17" s="16" customFormat="1" ht="15.75">
      <c r="A28" s="48" t="s">
        <v>11</v>
      </c>
      <c r="B28" s="17">
        <f>B25+B26+B27</f>
        <v>82851</v>
      </c>
      <c r="C28" s="17">
        <f>C25+C26+C27</f>
        <v>70671</v>
      </c>
      <c r="D28" s="34">
        <f>C28*100/B28</f>
        <v>85.29891009161024</v>
      </c>
      <c r="E28" s="18"/>
      <c r="F28" s="18"/>
      <c r="G28" s="17"/>
      <c r="H28" s="17"/>
      <c r="I28" s="19"/>
      <c r="J28" s="19"/>
      <c r="K28" s="19"/>
      <c r="L28" s="69"/>
      <c r="M28" s="69"/>
      <c r="N28" s="69"/>
      <c r="O28" s="69"/>
      <c r="P28" s="69"/>
      <c r="Q28" s="69"/>
    </row>
    <row r="29" spans="1:17" s="16" customFormat="1" ht="15.75" thickBot="1">
      <c r="A29" s="45"/>
      <c r="B29" s="20"/>
      <c r="C29" s="20"/>
      <c r="D29" s="21"/>
      <c r="E29" s="21"/>
      <c r="F29" s="21"/>
      <c r="G29" s="20"/>
      <c r="H29" s="20"/>
      <c r="I29" s="22"/>
      <c r="J29" s="22"/>
      <c r="K29" s="22"/>
      <c r="L29" s="69"/>
      <c r="M29" s="69"/>
      <c r="N29" s="69"/>
      <c r="O29" s="69"/>
      <c r="P29" s="69"/>
      <c r="Q29" s="69"/>
    </row>
    <row r="30" spans="1:17" s="16" customFormat="1" ht="15">
      <c r="A30" s="46" t="s">
        <v>32</v>
      </c>
      <c r="B30" s="17">
        <v>190</v>
      </c>
      <c r="C30" s="17">
        <v>0</v>
      </c>
      <c r="D30" s="18">
        <f>C30*100/B30</f>
        <v>0</v>
      </c>
      <c r="E30" s="18">
        <v>350</v>
      </c>
      <c r="F30" s="18">
        <v>350</v>
      </c>
      <c r="G30" s="17">
        <v>350</v>
      </c>
      <c r="H30" s="18">
        <v>0</v>
      </c>
      <c r="I30" s="56">
        <v>0</v>
      </c>
      <c r="J30" s="56">
        <v>0</v>
      </c>
      <c r="K30" s="19">
        <f>J30-G30</f>
        <v>-350</v>
      </c>
      <c r="L30" s="69"/>
      <c r="M30" s="69"/>
      <c r="N30" s="69"/>
      <c r="O30" s="69"/>
      <c r="P30" s="69"/>
      <c r="Q30" s="69"/>
    </row>
    <row r="31" spans="1:17" s="71" customFormat="1" ht="15">
      <c r="A31" s="46" t="s">
        <v>19</v>
      </c>
      <c r="B31" s="17">
        <v>2250</v>
      </c>
      <c r="C31" s="17">
        <v>2000</v>
      </c>
      <c r="D31" s="18">
        <f>C31*100/B31</f>
        <v>88.88888888888889</v>
      </c>
      <c r="E31" s="18">
        <v>370</v>
      </c>
      <c r="F31" s="18">
        <v>486</v>
      </c>
      <c r="G31" s="17">
        <v>433.64444444444445</v>
      </c>
      <c r="H31" s="18">
        <v>430</v>
      </c>
      <c r="I31" s="56">
        <v>430</v>
      </c>
      <c r="J31" s="56">
        <v>430</v>
      </c>
      <c r="K31" s="19">
        <f>J31-G31</f>
        <v>-3.6444444444444457</v>
      </c>
      <c r="L31" s="69"/>
      <c r="M31" s="69"/>
      <c r="N31" s="69"/>
      <c r="O31" s="69"/>
      <c r="P31" s="69"/>
      <c r="Q31" s="69"/>
    </row>
    <row r="32" spans="1:17" s="71" customFormat="1" ht="15.75" thickBot="1">
      <c r="A32" s="47" t="s">
        <v>33</v>
      </c>
      <c r="B32" s="20">
        <v>774</v>
      </c>
      <c r="C32" s="20">
        <v>0</v>
      </c>
      <c r="D32" s="18">
        <f>C32*100/B32</f>
        <v>0</v>
      </c>
      <c r="E32" s="21">
        <v>438</v>
      </c>
      <c r="F32" s="18">
        <v>600</v>
      </c>
      <c r="G32" s="17">
        <v>551.5116279069767</v>
      </c>
      <c r="H32" s="18">
        <v>0</v>
      </c>
      <c r="I32" s="56">
        <v>0</v>
      </c>
      <c r="J32" s="57">
        <v>0</v>
      </c>
      <c r="K32" s="19">
        <f>J32-G32</f>
        <v>-551.5116279069767</v>
      </c>
      <c r="L32" s="69"/>
      <c r="M32" s="69"/>
      <c r="N32" s="69"/>
      <c r="O32" s="69"/>
      <c r="P32" s="69"/>
      <c r="Q32" s="69"/>
    </row>
    <row r="33" spans="1:17" s="71" customFormat="1" ht="16.5" thickBot="1">
      <c r="A33" s="49" t="s">
        <v>13</v>
      </c>
      <c r="B33" s="29">
        <f>B30+B31+B32</f>
        <v>3214</v>
      </c>
      <c r="C33" s="29">
        <f>C30+C31+C32</f>
        <v>2000</v>
      </c>
      <c r="D33" s="36">
        <f>C33*100/B33</f>
        <v>62.22775357809583</v>
      </c>
      <c r="E33" s="24"/>
      <c r="F33" s="24"/>
      <c r="G33" s="23"/>
      <c r="H33" s="29"/>
      <c r="I33" s="37"/>
      <c r="J33" s="37"/>
      <c r="K33" s="67"/>
      <c r="L33" s="69"/>
      <c r="M33" s="69"/>
      <c r="N33" s="69"/>
      <c r="O33" s="69"/>
      <c r="P33" s="69"/>
      <c r="Q33" s="69"/>
    </row>
    <row r="34" spans="1:17" s="72" customFormat="1" ht="31.5" customHeight="1" thickBot="1">
      <c r="A34" s="50" t="s">
        <v>8</v>
      </c>
      <c r="B34" s="51">
        <f>B23+B28+B33</f>
        <v>88540</v>
      </c>
      <c r="C34" s="51">
        <f>C23+C28+C33</f>
        <v>75146</v>
      </c>
      <c r="D34" s="55">
        <f>C34*100/B34</f>
        <v>84.87237406821775</v>
      </c>
      <c r="E34" s="52"/>
      <c r="F34" s="52"/>
      <c r="G34" s="53"/>
      <c r="H34" s="53"/>
      <c r="I34" s="54"/>
      <c r="J34" s="54"/>
      <c r="K34" s="54"/>
      <c r="L34" s="69"/>
      <c r="M34" s="69"/>
      <c r="N34" s="69"/>
      <c r="O34" s="69"/>
      <c r="P34" s="69"/>
      <c r="Q34" s="69"/>
    </row>
    <row r="35" spans="1:11" ht="14.25">
      <c r="A35" s="6"/>
      <c r="B35" s="5"/>
      <c r="C35" s="5"/>
      <c r="D35" s="14"/>
      <c r="E35" s="14"/>
      <c r="F35" s="14"/>
      <c r="G35" s="5"/>
      <c r="H35" s="5"/>
      <c r="I35" s="6"/>
      <c r="J35" s="6"/>
      <c r="K35" s="6"/>
    </row>
    <row r="42" spans="1:8" ht="15">
      <c r="A42" s="28"/>
      <c r="H42" s="35"/>
    </row>
    <row r="43" spans="1:11" ht="15">
      <c r="A43" s="30"/>
      <c r="H43" s="35"/>
      <c r="I43" s="73"/>
      <c r="J43" s="73"/>
      <c r="K43" s="73"/>
    </row>
    <row r="44" ht="12.75">
      <c r="H44" s="35"/>
    </row>
  </sheetData>
  <sheetProtection/>
  <mergeCells count="7">
    <mergeCell ref="I43:K43"/>
    <mergeCell ref="I1:K1"/>
    <mergeCell ref="E2:K2"/>
    <mergeCell ref="A2:A3"/>
    <mergeCell ref="B2:B3"/>
    <mergeCell ref="C2:C3"/>
    <mergeCell ref="D2:D3"/>
  </mergeCells>
  <printOptions gridLines="1"/>
  <pageMargins left="0.8267716535433072" right="0.2362204724409449" top="0.984251968503937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&amp;C&amp;14Результати спецторгів по продажу необробленої деревини заготівлі IІI кв. 2017 року підприємствами Київського ОУЛМГ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resurs</dc:creator>
  <cp:keywords/>
  <dc:description/>
  <cp:lastModifiedBy>User</cp:lastModifiedBy>
  <cp:lastPrinted>2017-06-13T14:24:07Z</cp:lastPrinted>
  <dcterms:created xsi:type="dcterms:W3CDTF">2005-11-23T12:29:30Z</dcterms:created>
  <dcterms:modified xsi:type="dcterms:W3CDTF">2017-06-13T14:57:34Z</dcterms:modified>
  <cp:category/>
  <cp:version/>
  <cp:contentType/>
  <cp:contentStatus/>
</cp:coreProperties>
</file>