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<sst xmlns="http://schemas.openxmlformats.org/spreadsheetml/2006/main" count="329" uniqueCount="155">
  <si>
    <t>Додаток  6</t>
  </si>
  <si>
    <t xml:space="preserve"> </t>
  </si>
  <si>
    <t>до Інструкції з проектування, технічного приймання,</t>
  </si>
  <si>
    <t>обліку та оцінки якості лісокультурних об’єктів</t>
  </si>
  <si>
    <t xml:space="preserve">                   Продовження  додатка 6</t>
  </si>
  <si>
    <t xml:space="preserve">Категорія лісових культур: на землях, що надані в постійне користування </t>
  </si>
  <si>
    <t>Форма  05 (частина перша)</t>
  </si>
  <si>
    <t>у тому числі:</t>
  </si>
  <si>
    <t>1. За головними породами</t>
  </si>
  <si>
    <t>2. За типами лісорослинних</t>
  </si>
  <si>
    <t>3. За категоріями лісокультурної</t>
  </si>
  <si>
    <t>ЗАТВЕРДЖУЮ</t>
  </si>
  <si>
    <t>№ з/п</t>
  </si>
  <si>
    <t>Порода</t>
  </si>
  <si>
    <t>Площа</t>
  </si>
  <si>
    <t>%</t>
  </si>
  <si>
    <t>Витрати матеріалу</t>
  </si>
  <si>
    <t>умов</t>
  </si>
  <si>
    <t>площі</t>
  </si>
  <si>
    <t>Директор ДП "Бориспільський лісгосп"</t>
  </si>
  <si>
    <t>садивного, тис. шт.</t>
  </si>
  <si>
    <t>посівного, кг.</t>
  </si>
  <si>
    <t xml:space="preserve">ТЛУ </t>
  </si>
  <si>
    <t>Площа, га</t>
  </si>
  <si>
    <t>Категорія</t>
  </si>
  <si>
    <t>_________________________</t>
  </si>
  <si>
    <t>15 грудня 2016 року</t>
  </si>
  <si>
    <t>Всього хвойних</t>
  </si>
  <si>
    <r>
      <t>А</t>
    </r>
    <r>
      <rPr>
        <sz val="6"/>
        <rFont val="Times New Roman"/>
        <family val="1"/>
      </rPr>
      <t>0</t>
    </r>
  </si>
  <si>
    <t>Зруби</t>
  </si>
  <si>
    <t>Сосна звичайна</t>
  </si>
  <si>
    <r>
      <t>А</t>
    </r>
    <r>
      <rPr>
        <sz val="6"/>
        <rFont val="Times New Roman"/>
        <family val="1"/>
      </rPr>
      <t>1</t>
    </r>
  </si>
  <si>
    <t>Галявини і пустирі</t>
  </si>
  <si>
    <t>ЗВЕДЕНА</t>
  </si>
  <si>
    <t>Сосна Палласа</t>
  </si>
  <si>
    <r>
      <t>А</t>
    </r>
    <r>
      <rPr>
        <sz val="6"/>
        <rFont val="Times New Roman"/>
        <family val="1"/>
      </rPr>
      <t>2</t>
    </r>
  </si>
  <si>
    <t>Згарища</t>
  </si>
  <si>
    <t>відомість проектів лісових культур</t>
  </si>
  <si>
    <t>Ялина</t>
  </si>
  <si>
    <r>
      <t>А</t>
    </r>
    <r>
      <rPr>
        <sz val="6"/>
        <rFont val="Times New Roman"/>
        <family val="1"/>
      </rPr>
      <t>3</t>
    </r>
  </si>
  <si>
    <t>Загиблі лісові культури</t>
  </si>
  <si>
    <t xml:space="preserve">на 2017 рік по ДП "Бориспільський лісгосп" </t>
  </si>
  <si>
    <t>Ялиця</t>
  </si>
  <si>
    <r>
      <t>А</t>
    </r>
    <r>
      <rPr>
        <sz val="6"/>
        <rFont val="Times New Roman"/>
        <family val="1"/>
      </rPr>
      <t>4</t>
    </r>
  </si>
  <si>
    <t>Рідколісся</t>
  </si>
  <si>
    <t>(власник лісів (лісокористувач))</t>
  </si>
  <si>
    <t>Модрина</t>
  </si>
  <si>
    <r>
      <t>А</t>
    </r>
    <r>
      <rPr>
        <sz val="6"/>
        <rFont val="Times New Roman"/>
        <family val="1"/>
      </rPr>
      <t>5</t>
    </r>
  </si>
  <si>
    <t>Малоцінні насадження</t>
  </si>
  <si>
    <t xml:space="preserve">Категорія лісових культур : На землях, що надані в постійне користування </t>
  </si>
  <si>
    <t>Інші</t>
  </si>
  <si>
    <r>
      <t>В</t>
    </r>
    <r>
      <rPr>
        <sz val="6"/>
        <rFont val="Times New Roman"/>
        <family val="1"/>
      </rPr>
      <t>0</t>
    </r>
  </si>
  <si>
    <t>Всього листяних</t>
  </si>
  <si>
    <r>
      <t>В</t>
    </r>
    <r>
      <rPr>
        <sz val="6"/>
        <rFont val="Times New Roman"/>
        <family val="1"/>
      </rPr>
      <t>1</t>
    </r>
  </si>
  <si>
    <t>РАЗОМ</t>
  </si>
  <si>
    <t>Місцезнаходження (урочище, землекористувач, село, район, місцева назва ділянки), структурний підрозділ</t>
  </si>
  <si>
    <t>№        про-екту</t>
  </si>
  <si>
    <t>Квар-тал</t>
  </si>
  <si>
    <t>Виділ</t>
  </si>
  <si>
    <t>Площа (до 0,1 га)</t>
  </si>
  <si>
    <t>Головні породи</t>
  </si>
  <si>
    <t>Тип лісорос-линних умов</t>
  </si>
  <si>
    <t>Категорія лісоку-льтурної площі</t>
  </si>
  <si>
    <t>Способи</t>
  </si>
  <si>
    <t>Розмі-щення</t>
  </si>
  <si>
    <t>Схема змішу-вання</t>
  </si>
  <si>
    <t>Потреба у садивному, посівному матеріалі</t>
  </si>
  <si>
    <t>Примітка</t>
  </si>
  <si>
    <t>Дуб звичайний</t>
  </si>
  <si>
    <r>
      <t>В</t>
    </r>
    <r>
      <rPr>
        <sz val="6"/>
        <rFont val="Times New Roman"/>
        <family val="1"/>
      </rPr>
      <t>2</t>
    </r>
  </si>
  <si>
    <t>Дуб північний</t>
  </si>
  <si>
    <r>
      <t>В</t>
    </r>
    <r>
      <rPr>
        <sz val="6"/>
        <rFont val="Times New Roman"/>
        <family val="1"/>
      </rPr>
      <t>3</t>
    </r>
  </si>
  <si>
    <r>
      <t>обробітку ґ</t>
    </r>
    <r>
      <rPr>
        <sz val="10"/>
        <rFont val="Times New Roman"/>
        <family val="1"/>
      </rPr>
      <t>рунту</t>
    </r>
  </si>
  <si>
    <t>створення лісових культур</t>
  </si>
  <si>
    <t>всього тис.шт., кг</t>
  </si>
  <si>
    <t>в тому числі за головними породами</t>
  </si>
  <si>
    <t>Ясен звичайний</t>
  </si>
  <si>
    <r>
      <t>В</t>
    </r>
    <r>
      <rPr>
        <sz val="6"/>
        <rFont val="Times New Roman"/>
        <family val="1"/>
      </rPr>
      <t>4</t>
    </r>
  </si>
  <si>
    <t>4. За сезонами створення</t>
  </si>
  <si>
    <t>Бук</t>
  </si>
  <si>
    <r>
      <t>В</t>
    </r>
    <r>
      <rPr>
        <sz val="6"/>
        <rFont val="Times New Roman"/>
        <family val="1"/>
      </rPr>
      <t>5</t>
    </r>
  </si>
  <si>
    <t>Сз</t>
  </si>
  <si>
    <t>Дз</t>
  </si>
  <si>
    <t>Дпівн</t>
  </si>
  <si>
    <t>Дз,кг</t>
  </si>
  <si>
    <t>Липа</t>
  </si>
  <si>
    <r>
      <t>C</t>
    </r>
    <r>
      <rPr>
        <sz val="6"/>
        <rFont val="Times New Roman"/>
        <family val="1"/>
      </rPr>
      <t>0</t>
    </r>
  </si>
  <si>
    <t>Сезон</t>
  </si>
  <si>
    <t>Клен</t>
  </si>
  <si>
    <r>
      <t>C</t>
    </r>
    <r>
      <rPr>
        <sz val="6"/>
        <rFont val="Times New Roman"/>
        <family val="1"/>
      </rPr>
      <t>1</t>
    </r>
  </si>
  <si>
    <t>Береза</t>
  </si>
  <si>
    <r>
      <t>C</t>
    </r>
    <r>
      <rPr>
        <sz val="6"/>
        <rFont val="Times New Roman"/>
        <family val="1"/>
      </rPr>
      <t>2</t>
    </r>
  </si>
  <si>
    <t>Навесні</t>
  </si>
  <si>
    <t>Баришівське лісництво
ур.Дернівка</t>
  </si>
  <si>
    <t>В2ДС</t>
  </si>
  <si>
    <t>зруб 2016
 РГК</t>
  </si>
  <si>
    <t>борознии 
ПКЛ  70</t>
  </si>
  <si>
    <t>посадка</t>
  </si>
  <si>
    <t>2,5х0,5м</t>
  </si>
  <si>
    <t>8рСз2рДпівн</t>
  </si>
  <si>
    <t>Горіх</t>
  </si>
  <si>
    <r>
      <t>C</t>
    </r>
    <r>
      <rPr>
        <sz val="6"/>
        <rFont val="Times New Roman"/>
        <family val="1"/>
      </rPr>
      <t>3</t>
    </r>
  </si>
  <si>
    <t>Восени</t>
  </si>
  <si>
    <t>Тополя</t>
  </si>
  <si>
    <r>
      <t>C</t>
    </r>
    <r>
      <rPr>
        <sz val="6"/>
        <rFont val="Times New Roman"/>
        <family val="1"/>
      </rPr>
      <t>4</t>
    </r>
  </si>
  <si>
    <t>Баришівське лісництво
ур.Коржі</t>
  </si>
  <si>
    <t>зруб 2016
 СРС ст.шкідн</t>
  </si>
  <si>
    <t>Верба</t>
  </si>
  <si>
    <r>
      <t>C</t>
    </r>
    <r>
      <rPr>
        <sz val="6"/>
        <rFont val="Times New Roman"/>
        <family val="1"/>
      </rPr>
      <t>5</t>
    </r>
  </si>
  <si>
    <t>Вишеньківське лісництво
ур.Вишеньки</t>
  </si>
  <si>
    <t>А2С</t>
  </si>
  <si>
    <t>8рСз2рДз</t>
  </si>
  <si>
    <t>Вільха</t>
  </si>
  <si>
    <r>
      <t>D</t>
    </r>
    <r>
      <rPr>
        <sz val="6"/>
        <rFont val="Times New Roman"/>
        <family val="1"/>
      </rPr>
      <t>0</t>
    </r>
  </si>
  <si>
    <t>Робінія звичайна</t>
  </si>
  <si>
    <r>
      <t>D</t>
    </r>
    <r>
      <rPr>
        <sz val="6"/>
        <rFont val="Times New Roman"/>
        <family val="1"/>
      </rPr>
      <t>1</t>
    </r>
  </si>
  <si>
    <t>5. За методами створення</t>
  </si>
  <si>
    <t>Гледичія</t>
  </si>
  <si>
    <r>
      <t>D</t>
    </r>
    <r>
      <rPr>
        <sz val="6"/>
        <rFont val="Times New Roman"/>
        <family val="1"/>
      </rPr>
      <t>2</t>
    </r>
  </si>
  <si>
    <t>Граб</t>
  </si>
  <si>
    <r>
      <t>D</t>
    </r>
    <r>
      <rPr>
        <sz val="6"/>
        <rFont val="Times New Roman"/>
        <family val="1"/>
      </rPr>
      <t>3</t>
    </r>
  </si>
  <si>
    <t>Метод</t>
  </si>
  <si>
    <t>Вишеньківське лісництво
ур.Сенківка</t>
  </si>
  <si>
    <t>С2ГДС</t>
  </si>
  <si>
    <t>6х0,5м</t>
  </si>
  <si>
    <t>10Дз</t>
  </si>
  <si>
    <t>Ільмові</t>
  </si>
  <si>
    <r>
      <t>D</t>
    </r>
    <r>
      <rPr>
        <sz val="6"/>
        <rFont val="Times New Roman"/>
        <family val="1"/>
      </rPr>
      <t>4</t>
    </r>
  </si>
  <si>
    <t xml:space="preserve">Старівське лісництво
ур.Кийлів
</t>
  </si>
  <si>
    <t>3рСз1рДз</t>
  </si>
  <si>
    <r>
      <t>D</t>
    </r>
    <r>
      <rPr>
        <sz val="6"/>
        <rFont val="Times New Roman"/>
        <family val="1"/>
      </rPr>
      <t>5</t>
    </r>
  </si>
  <si>
    <t>Механізоване садіння</t>
  </si>
  <si>
    <t xml:space="preserve">Старівське лісництво
ур.Щавлеве
</t>
  </si>
  <si>
    <t>Ручне садіння</t>
  </si>
  <si>
    <t xml:space="preserve">Старівське лісництво
ур.Спільне
</t>
  </si>
  <si>
    <t>Механізоване висівання</t>
  </si>
  <si>
    <t>Ручне висівання</t>
  </si>
  <si>
    <t xml:space="preserve">Старівське лісництво
ур.Займище
</t>
  </si>
  <si>
    <t xml:space="preserve">Старівське лісництво
ур.Киричкове
</t>
  </si>
  <si>
    <t>нач ВЛГ                               С.Г.Долинська</t>
  </si>
  <si>
    <t>15.12.2016р</t>
  </si>
  <si>
    <t>Кийлівське лісництво</t>
  </si>
  <si>
    <t>(П.І.Б.)</t>
  </si>
  <si>
    <t>(підпис)</t>
  </si>
  <si>
    <t>(дата)</t>
  </si>
  <si>
    <t>Баришівське лісництво 
ур.Корніївка</t>
  </si>
  <si>
    <t>С2ГД</t>
  </si>
  <si>
    <t>зруб 2017
 РГК</t>
  </si>
  <si>
    <t>6,0х0,5м</t>
  </si>
  <si>
    <t>Вишеньківське лісництво ур.Сеньківка</t>
  </si>
  <si>
    <t>борознии 
ПКЛ  71</t>
  </si>
  <si>
    <t>посів</t>
  </si>
  <si>
    <t>борознии 
ПКЛ  72</t>
  </si>
  <si>
    <t>борознии 
ПКЛ  73</t>
  </si>
  <si>
    <t>Разом по лісгоспу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</si>
</sst>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88" fontId="1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8" fontId="5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188" fontId="8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88" fontId="9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9.00390625" style="1" customWidth="1"/>
    <col min="2" max="2" width="3.140625" style="1" customWidth="1"/>
    <col min="3" max="3" width="5.421875" style="1" customWidth="1"/>
    <col min="4" max="4" width="5.8515625" style="1" customWidth="1"/>
    <col min="5" max="5" width="7.421875" style="1" customWidth="1"/>
    <col min="6" max="6" width="5.57421875" style="1" customWidth="1"/>
    <col min="7" max="7" width="6.7109375" style="1" customWidth="1"/>
    <col min="8" max="8" width="7.7109375" style="1" customWidth="1"/>
    <col min="9" max="9" width="9.140625" style="1" customWidth="1"/>
    <col min="10" max="10" width="7.57421875" style="1" customWidth="1"/>
    <col min="11" max="11" width="6.8515625" style="1" customWidth="1"/>
    <col min="12" max="12" width="9.00390625" style="1" customWidth="1"/>
    <col min="13" max="13" width="7.421875" style="1" customWidth="1"/>
    <col min="14" max="18" width="5.7109375" style="1" customWidth="1"/>
    <col min="19" max="20" width="8.7109375" style="1" customWidth="1"/>
    <col min="21" max="21" width="3.57421875" style="1" customWidth="1"/>
    <col min="22" max="22" width="15.421875" style="1" bestFit="1" customWidth="1"/>
    <col min="23" max="23" width="7.00390625" style="1" customWidth="1"/>
    <col min="24" max="24" width="5.421875" style="1" customWidth="1"/>
    <col min="25" max="25" width="9.8515625" style="1" bestFit="1" customWidth="1"/>
    <col min="26" max="26" width="10.00390625" style="1" customWidth="1"/>
    <col min="27" max="27" width="8.421875" style="1" customWidth="1"/>
    <col min="28" max="28" width="7.7109375" style="1" customWidth="1"/>
    <col min="29" max="29" width="7.57421875" style="1" customWidth="1"/>
    <col min="30" max="30" width="7.8515625" style="1" customWidth="1"/>
    <col min="31" max="31" width="9.140625" style="1" customWidth="1"/>
    <col min="32" max="32" width="26.421875" style="1" bestFit="1" customWidth="1"/>
    <col min="33" max="33" width="7.57421875" style="1" customWidth="1"/>
    <col min="34" max="34" width="8.8515625" style="1" customWidth="1"/>
    <col min="35" max="16384" width="9.140625" style="1" customWidth="1"/>
  </cols>
  <sheetData>
    <row r="1" spans="11:29" ht="12.75">
      <c r="K1" s="2" t="s">
        <v>0</v>
      </c>
      <c r="L1" s="2"/>
      <c r="M1" s="2"/>
      <c r="N1" s="2"/>
      <c r="O1" s="2" t="s">
        <v>1</v>
      </c>
      <c r="P1" s="2"/>
      <c r="Q1" s="2"/>
      <c r="R1" s="2"/>
      <c r="S1" s="3"/>
      <c r="T1" s="4"/>
      <c r="AC1" s="5">
        <v>2</v>
      </c>
    </row>
    <row r="2" spans="9:34" ht="15.75">
      <c r="I2" s="5"/>
      <c r="J2" s="5"/>
      <c r="K2" s="6" t="s">
        <v>2</v>
      </c>
      <c r="L2" s="6"/>
      <c r="M2" s="6"/>
      <c r="N2" s="6"/>
      <c r="O2" s="6"/>
      <c r="P2" s="6"/>
      <c r="Q2" s="6"/>
      <c r="R2" s="6"/>
      <c r="S2" s="6"/>
      <c r="T2" s="4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1:35" ht="15.75">
      <c r="K3" s="6" t="s">
        <v>3</v>
      </c>
      <c r="L3" s="6"/>
      <c r="M3" s="6"/>
      <c r="N3" s="6"/>
      <c r="O3" s="6"/>
      <c r="P3" s="6"/>
      <c r="Q3" s="6"/>
      <c r="R3" s="6"/>
      <c r="S3" s="6"/>
      <c r="T3" s="4"/>
      <c r="U3" s="8"/>
      <c r="V3" s="8"/>
      <c r="W3" s="8"/>
      <c r="X3" s="8"/>
      <c r="Y3" s="8"/>
      <c r="Z3" s="8"/>
      <c r="AA3" s="8"/>
      <c r="AB3" s="8"/>
      <c r="AC3" s="8"/>
      <c r="AD3" s="8"/>
      <c r="AE3" s="9" t="s">
        <v>4</v>
      </c>
      <c r="AF3" s="9"/>
      <c r="AG3" s="9"/>
      <c r="AH3" s="9"/>
      <c r="AI3" s="9"/>
    </row>
    <row r="4" spans="19:34" ht="15.75">
      <c r="S4" s="10"/>
      <c r="T4" s="10"/>
      <c r="U4" s="11" t="s">
        <v>5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3:22" ht="12.75">
      <c r="M5" s="12"/>
      <c r="O5" s="5" t="s">
        <v>6</v>
      </c>
      <c r="P5" s="5"/>
      <c r="Q5" s="5"/>
      <c r="R5" s="5"/>
      <c r="S5" s="13"/>
      <c r="T5" s="13"/>
      <c r="V5" s="1" t="s">
        <v>7</v>
      </c>
    </row>
    <row r="6" spans="19:34" ht="12.75">
      <c r="S6" s="10"/>
      <c r="T6" s="10"/>
      <c r="U6" s="14" t="s">
        <v>8</v>
      </c>
      <c r="V6" s="14"/>
      <c r="W6" s="14"/>
      <c r="X6" s="14"/>
      <c r="Y6" s="14"/>
      <c r="Z6" s="14"/>
      <c r="AB6" s="15" t="s">
        <v>9</v>
      </c>
      <c r="AF6" s="16" t="s">
        <v>10</v>
      </c>
      <c r="AG6" s="16"/>
      <c r="AH6" s="16"/>
    </row>
    <row r="7" spans="1:34" ht="12.75">
      <c r="A7" s="17"/>
      <c r="B7" s="17"/>
      <c r="C7" s="17"/>
      <c r="D7" s="17"/>
      <c r="E7" s="17"/>
      <c r="F7" s="17"/>
      <c r="K7" s="12"/>
      <c r="L7" s="18" t="s">
        <v>11</v>
      </c>
      <c r="M7" s="18"/>
      <c r="N7" s="18"/>
      <c r="O7" s="18"/>
      <c r="P7" s="18"/>
      <c r="Q7" s="18"/>
      <c r="R7" s="18"/>
      <c r="S7" s="18"/>
      <c r="T7" s="19"/>
      <c r="U7" s="20" t="s">
        <v>12</v>
      </c>
      <c r="V7" s="21" t="s">
        <v>13</v>
      </c>
      <c r="W7" s="21" t="s">
        <v>14</v>
      </c>
      <c r="X7" s="21" t="s">
        <v>15</v>
      </c>
      <c r="Y7" s="22" t="s">
        <v>16</v>
      </c>
      <c r="Z7" s="23"/>
      <c r="AA7" s="5"/>
      <c r="AB7" s="14" t="s">
        <v>17</v>
      </c>
      <c r="AC7" s="14"/>
      <c r="AD7" s="14"/>
      <c r="AE7" s="5"/>
      <c r="AF7" s="16" t="s">
        <v>18</v>
      </c>
      <c r="AG7" s="16"/>
      <c r="AH7" s="16"/>
    </row>
    <row r="8" spans="1:34" ht="12.75">
      <c r="A8" s="24"/>
      <c r="B8" s="24"/>
      <c r="C8" s="24"/>
      <c r="D8" s="24"/>
      <c r="E8" s="24"/>
      <c r="F8" s="24"/>
      <c r="K8" s="12"/>
      <c r="L8" s="19"/>
      <c r="M8" s="25" t="s">
        <v>19</v>
      </c>
      <c r="N8" s="25"/>
      <c r="O8" s="25"/>
      <c r="P8" s="25"/>
      <c r="Q8" s="25"/>
      <c r="R8" s="25"/>
      <c r="S8" s="19"/>
      <c r="T8" s="19"/>
      <c r="U8" s="26"/>
      <c r="V8" s="27"/>
      <c r="W8" s="27"/>
      <c r="X8" s="27"/>
      <c r="Y8" s="20" t="s">
        <v>20</v>
      </c>
      <c r="Z8" s="20" t="s">
        <v>21</v>
      </c>
      <c r="AA8" s="5"/>
      <c r="AB8" s="21" t="s">
        <v>22</v>
      </c>
      <c r="AC8" s="20" t="s">
        <v>23</v>
      </c>
      <c r="AD8" s="21" t="s">
        <v>15</v>
      </c>
      <c r="AE8" s="5"/>
      <c r="AF8" s="28" t="s">
        <v>24</v>
      </c>
      <c r="AG8" s="20" t="s">
        <v>23</v>
      </c>
      <c r="AH8" s="21" t="s">
        <v>15</v>
      </c>
    </row>
    <row r="9" spans="1:34" ht="12.75" customHeight="1">
      <c r="A9" s="24"/>
      <c r="B9" s="24"/>
      <c r="C9" s="24"/>
      <c r="D9" s="24"/>
      <c r="E9" s="24"/>
      <c r="F9" s="24"/>
      <c r="K9" s="12"/>
      <c r="L9" s="18" t="s">
        <v>25</v>
      </c>
      <c r="M9" s="18"/>
      <c r="N9" s="18"/>
      <c r="O9" s="18"/>
      <c r="P9" s="18"/>
      <c r="Q9" s="18"/>
      <c r="R9" s="18"/>
      <c r="S9" s="18"/>
      <c r="T9" s="19"/>
      <c r="U9" s="29"/>
      <c r="V9" s="30"/>
      <c r="W9" s="30"/>
      <c r="X9" s="30"/>
      <c r="Y9" s="29"/>
      <c r="Z9" s="29"/>
      <c r="AA9" s="5"/>
      <c r="AB9" s="30"/>
      <c r="AC9" s="29"/>
      <c r="AD9" s="30"/>
      <c r="AE9" s="5"/>
      <c r="AF9" s="28"/>
      <c r="AG9" s="29"/>
      <c r="AH9" s="27"/>
    </row>
    <row r="10" spans="1:34" ht="12.75">
      <c r="A10" s="17"/>
      <c r="B10" s="17"/>
      <c r="C10" s="17"/>
      <c r="D10" s="17"/>
      <c r="E10" s="17"/>
      <c r="F10" s="17"/>
      <c r="K10" s="12"/>
      <c r="L10" s="31" t="s">
        <v>26</v>
      </c>
      <c r="M10" s="31"/>
      <c r="N10" s="31"/>
      <c r="O10" s="31"/>
      <c r="P10" s="31"/>
      <c r="Q10" s="31"/>
      <c r="R10" s="31"/>
      <c r="S10" s="31"/>
      <c r="T10" s="13"/>
      <c r="U10" s="32">
        <v>1</v>
      </c>
      <c r="V10" s="33" t="s">
        <v>27</v>
      </c>
      <c r="W10" s="32">
        <f>W11+W12+W13+W14+W15+W16</f>
        <v>26.3</v>
      </c>
      <c r="X10" s="32">
        <f>X11+X12+X13+X14+X15+X16</f>
        <v>79</v>
      </c>
      <c r="Y10" s="32">
        <f>Y11+Y12+Y13+Y14+Y15+Y16</f>
        <v>157.5</v>
      </c>
      <c r="Z10" s="32"/>
      <c r="AB10" s="32" t="s">
        <v>28</v>
      </c>
      <c r="AC10" s="32"/>
      <c r="AD10" s="34"/>
      <c r="AF10" s="33" t="s">
        <v>29</v>
      </c>
      <c r="AG10" s="32">
        <v>33.4</v>
      </c>
      <c r="AH10" s="34">
        <v>100</v>
      </c>
    </row>
    <row r="11" spans="1:34" ht="12.75">
      <c r="A11" s="17"/>
      <c r="B11" s="17"/>
      <c r="C11" s="17"/>
      <c r="D11" s="17"/>
      <c r="E11" s="17"/>
      <c r="F11" s="17"/>
      <c r="L11" s="10"/>
      <c r="M11" s="10"/>
      <c r="N11" s="10"/>
      <c r="O11" s="10"/>
      <c r="P11" s="10"/>
      <c r="Q11" s="10"/>
      <c r="R11" s="10"/>
      <c r="S11" s="10"/>
      <c r="T11" s="10"/>
      <c r="U11" s="32">
        <v>2</v>
      </c>
      <c r="V11" s="33" t="s">
        <v>30</v>
      </c>
      <c r="W11" s="32">
        <v>26.3</v>
      </c>
      <c r="X11" s="34">
        <v>79</v>
      </c>
      <c r="Y11" s="32">
        <v>157.5</v>
      </c>
      <c r="Z11" s="32"/>
      <c r="AB11" s="32" t="s">
        <v>31</v>
      </c>
      <c r="AC11" s="32"/>
      <c r="AD11" s="34"/>
      <c r="AF11" s="33" t="s">
        <v>32</v>
      </c>
      <c r="AG11" s="32"/>
      <c r="AH11" s="34"/>
    </row>
    <row r="12" spans="1:34" ht="12.75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32">
        <v>3</v>
      </c>
      <c r="V12" s="33" t="s">
        <v>34</v>
      </c>
      <c r="W12" s="32"/>
      <c r="X12" s="34"/>
      <c r="Y12" s="32"/>
      <c r="Z12" s="32"/>
      <c r="AB12" s="32" t="s">
        <v>35</v>
      </c>
      <c r="AC12" s="32">
        <v>4.4</v>
      </c>
      <c r="AD12" s="34">
        <v>13</v>
      </c>
      <c r="AF12" s="33" t="s">
        <v>36</v>
      </c>
      <c r="AG12" s="32"/>
      <c r="AH12" s="34"/>
    </row>
    <row r="13" spans="1:34" ht="12.75">
      <c r="A13" s="35" t="s">
        <v>37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32">
        <v>4</v>
      </c>
      <c r="V13" s="33" t="s">
        <v>38</v>
      </c>
      <c r="W13" s="32"/>
      <c r="X13" s="34"/>
      <c r="Y13" s="32"/>
      <c r="Z13" s="32"/>
      <c r="AB13" s="32" t="s">
        <v>39</v>
      </c>
      <c r="AC13" s="32"/>
      <c r="AD13" s="34"/>
      <c r="AF13" s="33" t="s">
        <v>40</v>
      </c>
      <c r="AG13" s="32"/>
      <c r="AH13" s="34"/>
    </row>
    <row r="14" spans="1:34" ht="12.75">
      <c r="A14" s="35" t="s">
        <v>41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2">
        <v>5</v>
      </c>
      <c r="V14" s="33" t="s">
        <v>42</v>
      </c>
      <c r="W14" s="32"/>
      <c r="X14" s="34"/>
      <c r="Y14" s="32"/>
      <c r="Z14" s="32"/>
      <c r="AB14" s="32" t="s">
        <v>43</v>
      </c>
      <c r="AC14" s="32"/>
      <c r="AD14" s="34"/>
      <c r="AF14" s="33" t="s">
        <v>44</v>
      </c>
      <c r="AG14" s="32"/>
      <c r="AH14" s="34"/>
    </row>
    <row r="15" spans="8:34" ht="12.75">
      <c r="H15" s="25" t="s">
        <v>45</v>
      </c>
      <c r="I15" s="25"/>
      <c r="J15" s="25"/>
      <c r="K15" s="25"/>
      <c r="L15" s="25"/>
      <c r="S15" s="10"/>
      <c r="T15" s="10"/>
      <c r="U15" s="32">
        <v>6</v>
      </c>
      <c r="V15" s="33" t="s">
        <v>46</v>
      </c>
      <c r="W15" s="32"/>
      <c r="X15" s="34"/>
      <c r="Y15" s="32"/>
      <c r="Z15" s="32"/>
      <c r="AB15" s="32" t="s">
        <v>47</v>
      </c>
      <c r="AC15" s="32"/>
      <c r="AD15" s="34"/>
      <c r="AF15" s="33" t="s">
        <v>48</v>
      </c>
      <c r="AG15" s="32"/>
      <c r="AH15" s="34"/>
    </row>
    <row r="16" spans="1:34" ht="12.75">
      <c r="A16" s="1" t="s">
        <v>49</v>
      </c>
      <c r="S16" s="10"/>
      <c r="T16" s="10"/>
      <c r="U16" s="32">
        <v>7</v>
      </c>
      <c r="V16" s="33" t="s">
        <v>50</v>
      </c>
      <c r="W16" s="32"/>
      <c r="X16" s="34"/>
      <c r="Y16" s="32"/>
      <c r="Z16" s="32"/>
      <c r="AB16" s="32" t="s">
        <v>51</v>
      </c>
      <c r="AC16" s="32"/>
      <c r="AD16" s="34"/>
      <c r="AF16" s="33" t="s">
        <v>50</v>
      </c>
      <c r="AG16" s="32"/>
      <c r="AH16" s="34"/>
    </row>
    <row r="17" spans="21:34" ht="12.75">
      <c r="U17" s="32">
        <v>8</v>
      </c>
      <c r="V17" s="33" t="s">
        <v>52</v>
      </c>
      <c r="W17" s="32">
        <f>W18+W19+W20</f>
        <v>7.1</v>
      </c>
      <c r="X17" s="32">
        <f>X18+X19+X20</f>
        <v>21</v>
      </c>
      <c r="Y17" s="32">
        <f>Y18+Y19+Y20</f>
        <v>53.5</v>
      </c>
      <c r="Z17" s="32">
        <f>Z18+Z19+Z20</f>
        <v>172</v>
      </c>
      <c r="AB17" s="32" t="s">
        <v>53</v>
      </c>
      <c r="AC17" s="32"/>
      <c r="AD17" s="34"/>
      <c r="AF17" s="37" t="s">
        <v>54</v>
      </c>
      <c r="AG17" s="37">
        <f>SUM(AG10:AG16)</f>
        <v>33.4</v>
      </c>
      <c r="AH17" s="38">
        <f>SUM(AH10:AH16)</f>
        <v>100</v>
      </c>
    </row>
    <row r="18" spans="1:30" ht="12.75">
      <c r="A18" s="20" t="s">
        <v>55</v>
      </c>
      <c r="B18" s="20" t="s">
        <v>56</v>
      </c>
      <c r="C18" s="39" t="s">
        <v>57</v>
      </c>
      <c r="D18" s="28" t="s">
        <v>58</v>
      </c>
      <c r="E18" s="20" t="s">
        <v>59</v>
      </c>
      <c r="F18" s="39" t="s">
        <v>60</v>
      </c>
      <c r="G18" s="39" t="s">
        <v>61</v>
      </c>
      <c r="H18" s="39" t="s">
        <v>62</v>
      </c>
      <c r="I18" s="28" t="s">
        <v>63</v>
      </c>
      <c r="J18" s="28"/>
      <c r="K18" s="39" t="s">
        <v>64</v>
      </c>
      <c r="L18" s="39" t="s">
        <v>65</v>
      </c>
      <c r="M18" s="28" t="s">
        <v>66</v>
      </c>
      <c r="N18" s="28"/>
      <c r="O18" s="28"/>
      <c r="P18" s="28"/>
      <c r="Q18" s="28"/>
      <c r="R18" s="28"/>
      <c r="S18" s="39" t="s">
        <v>67</v>
      </c>
      <c r="T18" s="40"/>
      <c r="U18" s="32">
        <v>9</v>
      </c>
      <c r="V18" s="33" t="s">
        <v>68</v>
      </c>
      <c r="W18" s="32">
        <f>0.9+0.4+5.8</f>
        <v>7.1</v>
      </c>
      <c r="X18" s="41">
        <v>21</v>
      </c>
      <c r="Y18" s="32">
        <f>44.7+1.3</f>
        <v>46</v>
      </c>
      <c r="Z18" s="32">
        <v>172</v>
      </c>
      <c r="AB18" s="32" t="s">
        <v>69</v>
      </c>
      <c r="AC18" s="32">
        <v>21.9</v>
      </c>
      <c r="AD18" s="34">
        <v>66</v>
      </c>
    </row>
    <row r="19" spans="1:30" ht="12.75">
      <c r="A19" s="26"/>
      <c r="B19" s="26"/>
      <c r="C19" s="39"/>
      <c r="D19" s="28"/>
      <c r="E19" s="26"/>
      <c r="F19" s="39"/>
      <c r="G19" s="39"/>
      <c r="H19" s="39"/>
      <c r="I19" s="28"/>
      <c r="J19" s="28"/>
      <c r="K19" s="39"/>
      <c r="L19" s="39"/>
      <c r="M19" s="28"/>
      <c r="N19" s="28"/>
      <c r="O19" s="28"/>
      <c r="P19" s="28"/>
      <c r="Q19" s="28"/>
      <c r="R19" s="28"/>
      <c r="S19" s="39"/>
      <c r="T19" s="40"/>
      <c r="U19" s="32">
        <v>10</v>
      </c>
      <c r="V19" s="33" t="s">
        <v>70</v>
      </c>
      <c r="W19" s="32"/>
      <c r="X19" s="34"/>
      <c r="Y19" s="32">
        <v>7.5</v>
      </c>
      <c r="Z19" s="32"/>
      <c r="AB19" s="32" t="s">
        <v>71</v>
      </c>
      <c r="AC19" s="32"/>
      <c r="AD19" s="34"/>
    </row>
    <row r="20" spans="1:34" ht="12.75">
      <c r="A20" s="26"/>
      <c r="B20" s="26"/>
      <c r="C20" s="39"/>
      <c r="D20" s="28"/>
      <c r="E20" s="26"/>
      <c r="F20" s="39"/>
      <c r="G20" s="39"/>
      <c r="H20" s="39"/>
      <c r="I20" s="39" t="s">
        <v>72</v>
      </c>
      <c r="J20" s="20" t="s">
        <v>73</v>
      </c>
      <c r="K20" s="39"/>
      <c r="L20" s="39"/>
      <c r="M20" s="20" t="s">
        <v>74</v>
      </c>
      <c r="N20" s="28" t="s">
        <v>75</v>
      </c>
      <c r="O20" s="28"/>
      <c r="P20" s="28"/>
      <c r="Q20" s="28"/>
      <c r="R20" s="28"/>
      <c r="S20" s="39"/>
      <c r="T20" s="40"/>
      <c r="U20" s="32">
        <v>11</v>
      </c>
      <c r="V20" s="33" t="s">
        <v>76</v>
      </c>
      <c r="W20" s="32"/>
      <c r="X20" s="34"/>
      <c r="Y20" s="32"/>
      <c r="Z20" s="32"/>
      <c r="AB20" s="32" t="s">
        <v>77</v>
      </c>
      <c r="AC20" s="32"/>
      <c r="AD20" s="34"/>
      <c r="AF20" s="16" t="s">
        <v>78</v>
      </c>
      <c r="AG20" s="16"/>
      <c r="AH20" s="16"/>
    </row>
    <row r="21" spans="1:30" ht="12.75">
      <c r="A21" s="26"/>
      <c r="B21" s="26"/>
      <c r="C21" s="39"/>
      <c r="D21" s="28"/>
      <c r="E21" s="26"/>
      <c r="F21" s="39"/>
      <c r="G21" s="39"/>
      <c r="H21" s="39"/>
      <c r="I21" s="39"/>
      <c r="J21" s="26"/>
      <c r="K21" s="39"/>
      <c r="L21" s="39"/>
      <c r="M21" s="26"/>
      <c r="N21" s="28"/>
      <c r="O21" s="28"/>
      <c r="P21" s="28"/>
      <c r="Q21" s="28"/>
      <c r="R21" s="28"/>
      <c r="S21" s="39"/>
      <c r="T21" s="40"/>
      <c r="U21" s="32">
        <v>12</v>
      </c>
      <c r="V21" s="33" t="s">
        <v>79</v>
      </c>
      <c r="W21" s="32"/>
      <c r="X21" s="34"/>
      <c r="Y21" s="32"/>
      <c r="Z21" s="32"/>
      <c r="AB21" s="32" t="s">
        <v>80</v>
      </c>
      <c r="AC21" s="32"/>
      <c r="AD21" s="34"/>
    </row>
    <row r="22" spans="1:34" ht="12.75">
      <c r="A22" s="26"/>
      <c r="B22" s="26"/>
      <c r="C22" s="39"/>
      <c r="D22" s="28"/>
      <c r="E22" s="26"/>
      <c r="F22" s="39"/>
      <c r="G22" s="39"/>
      <c r="H22" s="39"/>
      <c r="I22" s="39"/>
      <c r="J22" s="26"/>
      <c r="K22" s="39"/>
      <c r="L22" s="39"/>
      <c r="M22" s="26"/>
      <c r="N22" s="28" t="s">
        <v>81</v>
      </c>
      <c r="O22" s="28" t="s">
        <v>82</v>
      </c>
      <c r="P22" s="28" t="s">
        <v>83</v>
      </c>
      <c r="Q22" s="28" t="s">
        <v>84</v>
      </c>
      <c r="R22" s="28"/>
      <c r="S22" s="39"/>
      <c r="T22" s="40"/>
      <c r="U22" s="32">
        <v>13</v>
      </c>
      <c r="V22" s="33" t="s">
        <v>85</v>
      </c>
      <c r="W22" s="32"/>
      <c r="X22" s="34"/>
      <c r="Y22" s="32"/>
      <c r="Z22" s="32"/>
      <c r="AB22" s="32" t="s">
        <v>86</v>
      </c>
      <c r="AC22" s="32"/>
      <c r="AD22" s="34"/>
      <c r="AF22" s="28" t="s">
        <v>87</v>
      </c>
      <c r="AG22" s="20" t="s">
        <v>23</v>
      </c>
      <c r="AH22" s="21" t="s">
        <v>15</v>
      </c>
    </row>
    <row r="23" spans="1:34" ht="12.75">
      <c r="A23" s="29"/>
      <c r="B23" s="29"/>
      <c r="C23" s="39"/>
      <c r="D23" s="28"/>
      <c r="E23" s="29"/>
      <c r="F23" s="39"/>
      <c r="G23" s="39"/>
      <c r="H23" s="39"/>
      <c r="I23" s="39"/>
      <c r="J23" s="29"/>
      <c r="K23" s="39"/>
      <c r="L23" s="39"/>
      <c r="M23" s="29"/>
      <c r="N23" s="28"/>
      <c r="O23" s="28"/>
      <c r="P23" s="28"/>
      <c r="Q23" s="28"/>
      <c r="R23" s="28"/>
      <c r="S23" s="39"/>
      <c r="T23" s="40"/>
      <c r="U23" s="32">
        <v>14</v>
      </c>
      <c r="V23" s="33" t="s">
        <v>88</v>
      </c>
      <c r="W23" s="32"/>
      <c r="X23" s="34"/>
      <c r="Y23" s="32"/>
      <c r="Z23" s="32"/>
      <c r="AB23" s="32" t="s">
        <v>89</v>
      </c>
      <c r="AC23" s="32"/>
      <c r="AD23" s="34"/>
      <c r="AF23" s="21"/>
      <c r="AG23" s="29"/>
      <c r="AH23" s="27"/>
    </row>
    <row r="24" spans="1:34" ht="12.75">
      <c r="A24" s="32">
        <v>1</v>
      </c>
      <c r="B24" s="32">
        <v>2</v>
      </c>
      <c r="C24" s="32">
        <v>3</v>
      </c>
      <c r="D24" s="32">
        <v>4</v>
      </c>
      <c r="E24" s="32">
        <v>5</v>
      </c>
      <c r="F24" s="32">
        <v>6</v>
      </c>
      <c r="G24" s="32">
        <v>7</v>
      </c>
      <c r="H24" s="32">
        <v>8</v>
      </c>
      <c r="I24" s="32">
        <v>9</v>
      </c>
      <c r="J24" s="32">
        <v>10</v>
      </c>
      <c r="K24" s="32">
        <v>11</v>
      </c>
      <c r="L24" s="32">
        <v>12</v>
      </c>
      <c r="M24" s="32">
        <v>13</v>
      </c>
      <c r="N24" s="32">
        <v>14</v>
      </c>
      <c r="O24" s="32">
        <v>15</v>
      </c>
      <c r="P24" s="32">
        <v>16</v>
      </c>
      <c r="Q24" s="32">
        <v>17</v>
      </c>
      <c r="R24" s="32">
        <v>18</v>
      </c>
      <c r="S24" s="32">
        <v>19</v>
      </c>
      <c r="T24" s="42"/>
      <c r="U24" s="32">
        <v>15</v>
      </c>
      <c r="V24" s="33" t="s">
        <v>90</v>
      </c>
      <c r="W24" s="32"/>
      <c r="X24" s="34"/>
      <c r="Y24" s="32"/>
      <c r="Z24" s="32"/>
      <c r="AB24" s="32" t="s">
        <v>91</v>
      </c>
      <c r="AC24" s="32">
        <f>1.3+5.8</f>
        <v>7.1</v>
      </c>
      <c r="AD24" s="34">
        <v>21</v>
      </c>
      <c r="AF24" s="33" t="s">
        <v>92</v>
      </c>
      <c r="AG24" s="32">
        <v>27.6</v>
      </c>
      <c r="AH24" s="34">
        <v>83</v>
      </c>
    </row>
    <row r="25" spans="1:34" ht="24.75" customHeight="1">
      <c r="A25" s="43" t="s">
        <v>93</v>
      </c>
      <c r="B25" s="32">
        <v>1</v>
      </c>
      <c r="C25" s="32">
        <v>41</v>
      </c>
      <c r="D25" s="32">
        <v>2</v>
      </c>
      <c r="E25" s="32">
        <v>2.4</v>
      </c>
      <c r="F25" s="32" t="s">
        <v>81</v>
      </c>
      <c r="G25" s="32" t="s">
        <v>94</v>
      </c>
      <c r="H25" s="44" t="s">
        <v>95</v>
      </c>
      <c r="I25" s="45" t="s">
        <v>96</v>
      </c>
      <c r="J25" s="32" t="s">
        <v>97</v>
      </c>
      <c r="K25" s="32" t="s">
        <v>98</v>
      </c>
      <c r="L25" s="46" t="s">
        <v>99</v>
      </c>
      <c r="M25" s="32">
        <f aca="true" t="shared" si="0" ref="M25:M43">N25+O25+P25</f>
        <v>19.2</v>
      </c>
      <c r="N25" s="32">
        <v>15.4</v>
      </c>
      <c r="O25" s="32"/>
      <c r="P25" s="32">
        <v>3.8</v>
      </c>
      <c r="Q25" s="32"/>
      <c r="R25" s="32"/>
      <c r="S25" s="32"/>
      <c r="T25" s="47"/>
      <c r="U25" s="32">
        <v>16</v>
      </c>
      <c r="V25" s="33" t="s">
        <v>100</v>
      </c>
      <c r="W25" s="32"/>
      <c r="X25" s="34"/>
      <c r="Y25" s="32"/>
      <c r="Z25" s="32"/>
      <c r="AB25" s="32" t="s">
        <v>101</v>
      </c>
      <c r="AC25" s="32"/>
      <c r="AD25" s="34"/>
      <c r="AF25" s="33" t="s">
        <v>102</v>
      </c>
      <c r="AG25" s="32">
        <v>5.8</v>
      </c>
      <c r="AH25" s="34">
        <v>17</v>
      </c>
    </row>
    <row r="26" spans="1:34" ht="25.5" customHeight="1">
      <c r="A26" s="43" t="s">
        <v>93</v>
      </c>
      <c r="B26" s="32">
        <v>2</v>
      </c>
      <c r="C26" s="32">
        <v>41</v>
      </c>
      <c r="D26" s="32">
        <v>20</v>
      </c>
      <c r="E26" s="32">
        <v>2.1</v>
      </c>
      <c r="F26" s="32" t="s">
        <v>81</v>
      </c>
      <c r="G26" s="32" t="s">
        <v>94</v>
      </c>
      <c r="H26" s="44" t="s">
        <v>95</v>
      </c>
      <c r="I26" s="45" t="s">
        <v>96</v>
      </c>
      <c r="J26" s="32" t="s">
        <v>97</v>
      </c>
      <c r="K26" s="32" t="s">
        <v>98</v>
      </c>
      <c r="L26" s="46" t="s">
        <v>99</v>
      </c>
      <c r="M26" s="32">
        <f t="shared" si="0"/>
        <v>16.8</v>
      </c>
      <c r="N26" s="32">
        <v>13.4</v>
      </c>
      <c r="O26" s="32"/>
      <c r="P26" s="32">
        <v>3.4</v>
      </c>
      <c r="Q26" s="32"/>
      <c r="R26" s="32"/>
      <c r="S26" s="32"/>
      <c r="T26" s="47"/>
      <c r="U26" s="32">
        <v>17</v>
      </c>
      <c r="V26" s="33" t="s">
        <v>103</v>
      </c>
      <c r="W26" s="32"/>
      <c r="X26" s="34"/>
      <c r="Y26" s="32"/>
      <c r="Z26" s="32"/>
      <c r="AB26" s="32" t="s">
        <v>104</v>
      </c>
      <c r="AC26" s="32"/>
      <c r="AD26" s="34"/>
      <c r="AF26" s="37" t="s">
        <v>54</v>
      </c>
      <c r="AG26" s="37">
        <f>SUM(AG24:AG25)</f>
        <v>33.4</v>
      </c>
      <c r="AH26" s="38">
        <f>SUM(AH24:AH25)</f>
        <v>100</v>
      </c>
    </row>
    <row r="27" spans="1:30" ht="31.5" customHeight="1">
      <c r="A27" s="43" t="s">
        <v>105</v>
      </c>
      <c r="B27" s="32">
        <v>3</v>
      </c>
      <c r="C27" s="32">
        <v>52</v>
      </c>
      <c r="D27" s="32">
        <v>1</v>
      </c>
      <c r="E27" s="32">
        <v>0.2</v>
      </c>
      <c r="F27" s="32" t="s">
        <v>81</v>
      </c>
      <c r="G27" s="32" t="s">
        <v>94</v>
      </c>
      <c r="H27" s="44" t="s">
        <v>106</v>
      </c>
      <c r="I27" s="45" t="s">
        <v>96</v>
      </c>
      <c r="J27" s="32" t="s">
        <v>97</v>
      </c>
      <c r="K27" s="32" t="s">
        <v>98</v>
      </c>
      <c r="L27" s="46" t="s">
        <v>99</v>
      </c>
      <c r="M27" s="32">
        <f t="shared" si="0"/>
        <v>1.6</v>
      </c>
      <c r="N27" s="32">
        <v>1.3</v>
      </c>
      <c r="O27" s="32"/>
      <c r="P27" s="32">
        <v>0.3</v>
      </c>
      <c r="Q27" s="32"/>
      <c r="R27" s="32"/>
      <c r="S27" s="32"/>
      <c r="T27" s="47"/>
      <c r="U27" s="32">
        <v>18</v>
      </c>
      <c r="V27" s="33" t="s">
        <v>107</v>
      </c>
      <c r="W27" s="32"/>
      <c r="X27" s="34"/>
      <c r="Y27" s="32"/>
      <c r="Z27" s="32"/>
      <c r="AB27" s="32" t="s">
        <v>108</v>
      </c>
      <c r="AC27" s="32"/>
      <c r="AD27" s="34"/>
    </row>
    <row r="28" spans="1:34" ht="32.25" customHeight="1">
      <c r="A28" s="48" t="s">
        <v>109</v>
      </c>
      <c r="B28" s="32">
        <v>1</v>
      </c>
      <c r="C28" s="32">
        <v>57</v>
      </c>
      <c r="D28" s="32">
        <v>20.1</v>
      </c>
      <c r="E28" s="32">
        <v>1.3</v>
      </c>
      <c r="F28" s="32" t="s">
        <v>81</v>
      </c>
      <c r="G28" s="32" t="s">
        <v>110</v>
      </c>
      <c r="H28" s="44" t="s">
        <v>106</v>
      </c>
      <c r="I28" s="45" t="s">
        <v>96</v>
      </c>
      <c r="J28" s="32" t="s">
        <v>97</v>
      </c>
      <c r="K28" s="32" t="s">
        <v>98</v>
      </c>
      <c r="L28" s="46" t="s">
        <v>111</v>
      </c>
      <c r="M28" s="32">
        <f>N28+O28+P28</f>
        <v>8.3</v>
      </c>
      <c r="N28" s="32">
        <v>8.3</v>
      </c>
      <c r="O28" s="32"/>
      <c r="P28" s="32"/>
      <c r="Q28" s="32">
        <v>27</v>
      </c>
      <c r="R28" s="32"/>
      <c r="S28" s="32"/>
      <c r="T28" s="47"/>
      <c r="U28" s="32">
        <v>19</v>
      </c>
      <c r="V28" s="33" t="s">
        <v>112</v>
      </c>
      <c r="W28" s="32"/>
      <c r="X28" s="34"/>
      <c r="Y28" s="32"/>
      <c r="Z28" s="32"/>
      <c r="AB28" s="32" t="s">
        <v>113</v>
      </c>
      <c r="AC28" s="32"/>
      <c r="AD28" s="34"/>
      <c r="AF28" s="16"/>
      <c r="AG28" s="16"/>
      <c r="AH28" s="16"/>
    </row>
    <row r="29" spans="1:34" ht="32.25" customHeight="1">
      <c r="A29" s="48" t="s">
        <v>109</v>
      </c>
      <c r="B29" s="32">
        <v>2</v>
      </c>
      <c r="C29" s="32">
        <v>59</v>
      </c>
      <c r="D29" s="32">
        <v>1</v>
      </c>
      <c r="E29" s="32">
        <v>0.2</v>
      </c>
      <c r="F29" s="32" t="s">
        <v>81</v>
      </c>
      <c r="G29" s="32" t="s">
        <v>94</v>
      </c>
      <c r="H29" s="44" t="s">
        <v>106</v>
      </c>
      <c r="I29" s="45" t="s">
        <v>96</v>
      </c>
      <c r="J29" s="32" t="s">
        <v>97</v>
      </c>
      <c r="K29" s="32" t="s">
        <v>98</v>
      </c>
      <c r="L29" s="46" t="s">
        <v>111</v>
      </c>
      <c r="M29" s="32">
        <f t="shared" si="0"/>
        <v>1.3</v>
      </c>
      <c r="N29" s="32">
        <v>1.3</v>
      </c>
      <c r="O29" s="32"/>
      <c r="P29" s="32"/>
      <c r="Q29" s="32">
        <v>4</v>
      </c>
      <c r="R29" s="32"/>
      <c r="S29" s="32"/>
      <c r="T29" s="47"/>
      <c r="U29" s="32">
        <v>20</v>
      </c>
      <c r="V29" s="33" t="s">
        <v>114</v>
      </c>
      <c r="W29" s="32"/>
      <c r="X29" s="34"/>
      <c r="Y29" s="32"/>
      <c r="Z29" s="32"/>
      <c r="AB29" s="32" t="s">
        <v>115</v>
      </c>
      <c r="AC29" s="32"/>
      <c r="AD29" s="34"/>
      <c r="AF29" s="16" t="s">
        <v>116</v>
      </c>
      <c r="AG29" s="16"/>
      <c r="AH29" s="16"/>
    </row>
    <row r="30" spans="1:30" ht="33" customHeight="1">
      <c r="A30" s="48" t="s">
        <v>109</v>
      </c>
      <c r="B30" s="32">
        <v>3</v>
      </c>
      <c r="C30" s="32">
        <v>57</v>
      </c>
      <c r="D30" s="32">
        <v>20.2</v>
      </c>
      <c r="E30" s="32">
        <v>0.4</v>
      </c>
      <c r="F30" s="32" t="s">
        <v>81</v>
      </c>
      <c r="G30" s="32" t="s">
        <v>110</v>
      </c>
      <c r="H30" s="44" t="s">
        <v>106</v>
      </c>
      <c r="I30" s="45" t="s">
        <v>96</v>
      </c>
      <c r="J30" s="32" t="s">
        <v>97</v>
      </c>
      <c r="K30" s="32" t="s">
        <v>98</v>
      </c>
      <c r="L30" s="46" t="s">
        <v>111</v>
      </c>
      <c r="M30" s="32">
        <f t="shared" si="0"/>
        <v>2.6</v>
      </c>
      <c r="N30" s="32">
        <v>2.6</v>
      </c>
      <c r="O30" s="32"/>
      <c r="P30" s="32"/>
      <c r="Q30" s="32">
        <v>9</v>
      </c>
      <c r="R30" s="32"/>
      <c r="S30" s="32"/>
      <c r="T30" s="47"/>
      <c r="U30" s="32">
        <v>21</v>
      </c>
      <c r="V30" s="33" t="s">
        <v>117</v>
      </c>
      <c r="W30" s="32"/>
      <c r="X30" s="34"/>
      <c r="Y30" s="32"/>
      <c r="Z30" s="32"/>
      <c r="AB30" s="32" t="s">
        <v>118</v>
      </c>
      <c r="AC30" s="32"/>
      <c r="AD30" s="34"/>
    </row>
    <row r="31" spans="1:34" ht="33" customHeight="1">
      <c r="A31" s="48" t="s">
        <v>109</v>
      </c>
      <c r="B31" s="32">
        <v>4</v>
      </c>
      <c r="C31" s="32">
        <v>59</v>
      </c>
      <c r="D31" s="32">
        <v>4</v>
      </c>
      <c r="E31" s="32">
        <v>0.5</v>
      </c>
      <c r="F31" s="32" t="s">
        <v>81</v>
      </c>
      <c r="G31" s="32" t="s">
        <v>94</v>
      </c>
      <c r="H31" s="44" t="s">
        <v>106</v>
      </c>
      <c r="I31" s="45" t="s">
        <v>96</v>
      </c>
      <c r="J31" s="32" t="s">
        <v>97</v>
      </c>
      <c r="K31" s="32" t="s">
        <v>98</v>
      </c>
      <c r="L31" s="46" t="s">
        <v>111</v>
      </c>
      <c r="M31" s="32">
        <f t="shared" si="0"/>
        <v>3.2</v>
      </c>
      <c r="N31" s="32">
        <v>3.2</v>
      </c>
      <c r="O31" s="32"/>
      <c r="P31" s="32"/>
      <c r="Q31" s="32">
        <v>10</v>
      </c>
      <c r="R31" s="32"/>
      <c r="S31" s="32"/>
      <c r="T31" s="47"/>
      <c r="U31" s="32">
        <v>22</v>
      </c>
      <c r="V31" s="33" t="s">
        <v>119</v>
      </c>
      <c r="W31" s="32"/>
      <c r="X31" s="34"/>
      <c r="Y31" s="32"/>
      <c r="Z31" s="32"/>
      <c r="AB31" s="32" t="s">
        <v>120</v>
      </c>
      <c r="AC31" s="32"/>
      <c r="AD31" s="34"/>
      <c r="AF31" s="28" t="s">
        <v>121</v>
      </c>
      <c r="AG31" s="20" t="s">
        <v>23</v>
      </c>
      <c r="AH31" s="21" t="s">
        <v>15</v>
      </c>
    </row>
    <row r="32" spans="1:34" ht="24.75" customHeight="1">
      <c r="A32" s="48" t="s">
        <v>122</v>
      </c>
      <c r="B32" s="32">
        <v>5</v>
      </c>
      <c r="C32" s="32">
        <v>73</v>
      </c>
      <c r="D32" s="32">
        <v>2</v>
      </c>
      <c r="E32" s="32">
        <v>0.9</v>
      </c>
      <c r="F32" s="32" t="s">
        <v>82</v>
      </c>
      <c r="G32" s="32" t="s">
        <v>123</v>
      </c>
      <c r="H32" s="44" t="s">
        <v>95</v>
      </c>
      <c r="I32" s="45" t="s">
        <v>96</v>
      </c>
      <c r="J32" s="32" t="s">
        <v>97</v>
      </c>
      <c r="K32" s="32" t="s">
        <v>124</v>
      </c>
      <c r="L32" s="32" t="s">
        <v>125</v>
      </c>
      <c r="M32" s="32">
        <f t="shared" si="0"/>
        <v>3.1</v>
      </c>
      <c r="N32" s="32"/>
      <c r="O32" s="32">
        <v>3.1</v>
      </c>
      <c r="P32" s="32"/>
      <c r="Q32" s="32"/>
      <c r="R32" s="32"/>
      <c r="S32" s="32"/>
      <c r="T32" s="47"/>
      <c r="U32" s="32">
        <v>23</v>
      </c>
      <c r="V32" s="33" t="s">
        <v>126</v>
      </c>
      <c r="W32" s="32"/>
      <c r="X32" s="34"/>
      <c r="Y32" s="32"/>
      <c r="Z32" s="32"/>
      <c r="AB32" s="32" t="s">
        <v>127</v>
      </c>
      <c r="AC32" s="32"/>
      <c r="AD32" s="34"/>
      <c r="AF32" s="21"/>
      <c r="AG32" s="29"/>
      <c r="AH32" s="27"/>
    </row>
    <row r="33" spans="1:34" ht="38.25" customHeight="1">
      <c r="A33" s="49" t="s">
        <v>128</v>
      </c>
      <c r="B33" s="32">
        <v>1</v>
      </c>
      <c r="C33" s="32">
        <v>63</v>
      </c>
      <c r="D33" s="32">
        <v>37</v>
      </c>
      <c r="E33" s="32">
        <v>1.7</v>
      </c>
      <c r="F33" s="32" t="s">
        <v>81</v>
      </c>
      <c r="G33" s="32" t="s">
        <v>94</v>
      </c>
      <c r="H33" s="44" t="s">
        <v>95</v>
      </c>
      <c r="I33" s="45" t="s">
        <v>96</v>
      </c>
      <c r="J33" s="32" t="s">
        <v>97</v>
      </c>
      <c r="K33" s="32" t="s">
        <v>98</v>
      </c>
      <c r="L33" s="32" t="s">
        <v>129</v>
      </c>
      <c r="M33" s="32">
        <f t="shared" si="0"/>
        <v>13.6</v>
      </c>
      <c r="N33" s="32">
        <v>10.2</v>
      </c>
      <c r="O33" s="32">
        <v>3.4</v>
      </c>
      <c r="P33" s="32"/>
      <c r="Q33" s="32"/>
      <c r="R33" s="32"/>
      <c r="S33" s="32"/>
      <c r="T33" s="47"/>
      <c r="U33" s="32">
        <v>24</v>
      </c>
      <c r="V33" s="33" t="s">
        <v>50</v>
      </c>
      <c r="W33" s="32"/>
      <c r="X33" s="34"/>
      <c r="Y33" s="32"/>
      <c r="Z33" s="32"/>
      <c r="AB33" s="32" t="s">
        <v>130</v>
      </c>
      <c r="AC33" s="32"/>
      <c r="AD33" s="34"/>
      <c r="AF33" s="33" t="s">
        <v>131</v>
      </c>
      <c r="AG33" s="32"/>
      <c r="AH33" s="34"/>
    </row>
    <row r="34" spans="1:34" ht="39.75" customHeight="1">
      <c r="A34" s="49" t="s">
        <v>132</v>
      </c>
      <c r="B34" s="32">
        <v>2</v>
      </c>
      <c r="C34" s="32">
        <v>3</v>
      </c>
      <c r="D34" s="32">
        <v>8</v>
      </c>
      <c r="E34" s="32">
        <v>1.5</v>
      </c>
      <c r="F34" s="32" t="s">
        <v>81</v>
      </c>
      <c r="G34" s="32" t="s">
        <v>94</v>
      </c>
      <c r="H34" s="44" t="s">
        <v>95</v>
      </c>
      <c r="I34" s="45" t="s">
        <v>96</v>
      </c>
      <c r="J34" s="32" t="s">
        <v>97</v>
      </c>
      <c r="K34" s="32" t="s">
        <v>98</v>
      </c>
      <c r="L34" s="32" t="s">
        <v>129</v>
      </c>
      <c r="M34" s="32">
        <f t="shared" si="0"/>
        <v>12</v>
      </c>
      <c r="N34" s="32">
        <v>9</v>
      </c>
      <c r="O34" s="32">
        <v>3</v>
      </c>
      <c r="P34" s="32"/>
      <c r="Q34" s="32"/>
      <c r="R34" s="32"/>
      <c r="S34" s="32"/>
      <c r="T34" s="50"/>
      <c r="U34" s="51" t="s">
        <v>54</v>
      </c>
      <c r="V34" s="52"/>
      <c r="W34" s="37">
        <f>W10+W17</f>
        <v>33.4</v>
      </c>
      <c r="X34" s="37">
        <f>X10+X17</f>
        <v>100</v>
      </c>
      <c r="Y34" s="37">
        <f>Y10+Y17</f>
        <v>211</v>
      </c>
      <c r="Z34" s="37">
        <f>Z10+Z17</f>
        <v>172</v>
      </c>
      <c r="AA34" s="53"/>
      <c r="AB34" s="37" t="s">
        <v>54</v>
      </c>
      <c r="AC34" s="37">
        <f>SUM(AC12:AC33)</f>
        <v>33.4</v>
      </c>
      <c r="AD34" s="38">
        <f>SUM(AD12:AD33)</f>
        <v>100</v>
      </c>
      <c r="AE34" s="53"/>
      <c r="AF34" s="54" t="s">
        <v>133</v>
      </c>
      <c r="AG34" s="32">
        <v>27.6</v>
      </c>
      <c r="AH34" s="34">
        <v>83</v>
      </c>
    </row>
    <row r="35" spans="1:34" ht="38.25" customHeight="1">
      <c r="A35" s="49" t="s">
        <v>134</v>
      </c>
      <c r="B35" s="32">
        <v>3</v>
      </c>
      <c r="C35" s="32">
        <v>25</v>
      </c>
      <c r="D35" s="32">
        <v>29</v>
      </c>
      <c r="E35" s="32">
        <v>0.7</v>
      </c>
      <c r="F35" s="32" t="s">
        <v>81</v>
      </c>
      <c r="G35" s="32" t="s">
        <v>94</v>
      </c>
      <c r="H35" s="44" t="s">
        <v>95</v>
      </c>
      <c r="I35" s="45" t="s">
        <v>96</v>
      </c>
      <c r="J35" s="32" t="s">
        <v>97</v>
      </c>
      <c r="K35" s="32" t="s">
        <v>98</v>
      </c>
      <c r="L35" s="32" t="s">
        <v>129</v>
      </c>
      <c r="M35" s="32">
        <f t="shared" si="0"/>
        <v>5.6</v>
      </c>
      <c r="N35" s="32">
        <v>4.2</v>
      </c>
      <c r="O35" s="32">
        <v>1.4</v>
      </c>
      <c r="P35" s="32"/>
      <c r="Q35" s="32"/>
      <c r="R35" s="32"/>
      <c r="S35" s="32"/>
      <c r="T35" s="13"/>
      <c r="AF35" s="33" t="s">
        <v>135</v>
      </c>
      <c r="AG35" s="32"/>
      <c r="AH35" s="34"/>
    </row>
    <row r="36" spans="1:34" ht="40.5" customHeight="1">
      <c r="A36" s="49" t="s">
        <v>132</v>
      </c>
      <c r="B36" s="32">
        <v>4</v>
      </c>
      <c r="C36" s="32">
        <v>3</v>
      </c>
      <c r="D36" s="32">
        <v>17</v>
      </c>
      <c r="E36" s="32">
        <v>1.3</v>
      </c>
      <c r="F36" s="32" t="s">
        <v>81</v>
      </c>
      <c r="G36" s="32" t="s">
        <v>94</v>
      </c>
      <c r="H36" s="44" t="s">
        <v>95</v>
      </c>
      <c r="I36" s="45" t="s">
        <v>96</v>
      </c>
      <c r="J36" s="32" t="s">
        <v>97</v>
      </c>
      <c r="K36" s="32" t="s">
        <v>98</v>
      </c>
      <c r="L36" s="32" t="s">
        <v>129</v>
      </c>
      <c r="M36" s="32">
        <f t="shared" si="0"/>
        <v>10.4</v>
      </c>
      <c r="N36" s="32">
        <v>7.8</v>
      </c>
      <c r="O36" s="32">
        <v>2.6</v>
      </c>
      <c r="P36" s="32"/>
      <c r="Q36" s="32"/>
      <c r="R36" s="32"/>
      <c r="S36" s="32"/>
      <c r="T36" s="13"/>
      <c r="AF36" s="33" t="s">
        <v>136</v>
      </c>
      <c r="AG36" s="55">
        <v>5.8</v>
      </c>
      <c r="AH36" s="56">
        <v>17</v>
      </c>
    </row>
    <row r="37" spans="1:34" ht="39" customHeight="1">
      <c r="A37" s="49" t="s">
        <v>137</v>
      </c>
      <c r="B37" s="32">
        <v>5</v>
      </c>
      <c r="C37" s="32">
        <v>11</v>
      </c>
      <c r="D37" s="32">
        <v>9</v>
      </c>
      <c r="E37" s="34">
        <v>3</v>
      </c>
      <c r="F37" s="32" t="s">
        <v>81</v>
      </c>
      <c r="G37" s="32" t="s">
        <v>94</v>
      </c>
      <c r="H37" s="44" t="s">
        <v>95</v>
      </c>
      <c r="I37" s="45" t="s">
        <v>96</v>
      </c>
      <c r="J37" s="32" t="s">
        <v>97</v>
      </c>
      <c r="K37" s="32" t="s">
        <v>98</v>
      </c>
      <c r="L37" s="32" t="s">
        <v>129</v>
      </c>
      <c r="M37" s="32">
        <f t="shared" si="0"/>
        <v>24</v>
      </c>
      <c r="N37" s="32">
        <v>18</v>
      </c>
      <c r="O37" s="32">
        <v>6</v>
      </c>
      <c r="P37" s="32"/>
      <c r="Q37" s="32"/>
      <c r="R37" s="32"/>
      <c r="S37" s="32"/>
      <c r="T37" s="13"/>
      <c r="AF37" s="57" t="s">
        <v>54</v>
      </c>
      <c r="AG37" s="57">
        <f>SUM(AG34:AG36)</f>
        <v>33.4</v>
      </c>
      <c r="AH37" s="58">
        <f>SUM(AH34:AH36)</f>
        <v>100</v>
      </c>
    </row>
    <row r="38" spans="1:20" ht="40.5" customHeight="1">
      <c r="A38" s="49" t="s">
        <v>138</v>
      </c>
      <c r="B38" s="32">
        <v>6</v>
      </c>
      <c r="C38" s="32">
        <v>34</v>
      </c>
      <c r="D38" s="32">
        <v>15</v>
      </c>
      <c r="E38" s="32">
        <v>1.2</v>
      </c>
      <c r="F38" s="32" t="s">
        <v>81</v>
      </c>
      <c r="G38" s="32" t="s">
        <v>94</v>
      </c>
      <c r="H38" s="44" t="s">
        <v>106</v>
      </c>
      <c r="I38" s="45" t="s">
        <v>96</v>
      </c>
      <c r="J38" s="32" t="s">
        <v>97</v>
      </c>
      <c r="K38" s="32" t="s">
        <v>98</v>
      </c>
      <c r="L38" s="32" t="s">
        <v>129</v>
      </c>
      <c r="M38" s="32">
        <f t="shared" si="0"/>
        <v>9.6</v>
      </c>
      <c r="N38" s="32">
        <v>7.2</v>
      </c>
      <c r="O38" s="32">
        <v>2.4</v>
      </c>
      <c r="P38" s="32"/>
      <c r="Q38" s="32"/>
      <c r="R38" s="32"/>
      <c r="S38" s="32"/>
      <c r="T38" s="13"/>
    </row>
    <row r="39" spans="1:29" ht="36" customHeight="1">
      <c r="A39" s="49" t="s">
        <v>132</v>
      </c>
      <c r="B39" s="32">
        <v>7</v>
      </c>
      <c r="C39" s="32">
        <v>1</v>
      </c>
      <c r="D39" s="32">
        <v>4</v>
      </c>
      <c r="E39" s="32">
        <v>1.6</v>
      </c>
      <c r="F39" s="32" t="s">
        <v>81</v>
      </c>
      <c r="G39" s="32" t="s">
        <v>94</v>
      </c>
      <c r="H39" s="44" t="s">
        <v>106</v>
      </c>
      <c r="I39" s="45" t="s">
        <v>96</v>
      </c>
      <c r="J39" s="32" t="s">
        <v>97</v>
      </c>
      <c r="K39" s="32" t="s">
        <v>98</v>
      </c>
      <c r="L39" s="32" t="s">
        <v>129</v>
      </c>
      <c r="M39" s="32">
        <f t="shared" si="0"/>
        <v>12.8</v>
      </c>
      <c r="N39" s="32">
        <v>9.6</v>
      </c>
      <c r="O39" s="32">
        <v>3.2</v>
      </c>
      <c r="P39" s="32"/>
      <c r="Q39" s="32"/>
      <c r="R39" s="32"/>
      <c r="S39" s="32"/>
      <c r="T39" s="13"/>
      <c r="U39" s="10" t="s">
        <v>139</v>
      </c>
      <c r="AB39" s="9" t="s">
        <v>140</v>
      </c>
      <c r="AC39" s="9"/>
    </row>
    <row r="40" spans="1:29" ht="26.25" customHeight="1">
      <c r="A40" s="33" t="s">
        <v>141</v>
      </c>
      <c r="B40" s="32">
        <v>1</v>
      </c>
      <c r="C40" s="32">
        <v>81</v>
      </c>
      <c r="D40" s="32">
        <v>7</v>
      </c>
      <c r="E40" s="32">
        <v>2.1</v>
      </c>
      <c r="F40" s="32" t="s">
        <v>81</v>
      </c>
      <c r="G40" s="32" t="s">
        <v>94</v>
      </c>
      <c r="H40" s="44" t="s">
        <v>95</v>
      </c>
      <c r="I40" s="45" t="s">
        <v>96</v>
      </c>
      <c r="J40" s="32" t="s">
        <v>97</v>
      </c>
      <c r="K40" s="32" t="s">
        <v>98</v>
      </c>
      <c r="L40" s="32" t="s">
        <v>129</v>
      </c>
      <c r="M40" s="32">
        <f t="shared" si="0"/>
        <v>16.8</v>
      </c>
      <c r="N40" s="32">
        <v>11.8</v>
      </c>
      <c r="O40" s="32">
        <v>5</v>
      </c>
      <c r="P40" s="32"/>
      <c r="Q40" s="32"/>
      <c r="R40" s="32"/>
      <c r="S40" s="32"/>
      <c r="T40" s="13"/>
      <c r="W40" s="1" t="s">
        <v>142</v>
      </c>
      <c r="Z40" s="1" t="s">
        <v>143</v>
      </c>
      <c r="AB40" s="25" t="s">
        <v>144</v>
      </c>
      <c r="AC40" s="25"/>
    </row>
    <row r="41" spans="1:20" ht="27.75" customHeight="1">
      <c r="A41" s="33" t="s">
        <v>141</v>
      </c>
      <c r="B41" s="32">
        <v>2</v>
      </c>
      <c r="C41" s="32">
        <v>48</v>
      </c>
      <c r="D41" s="32">
        <v>17</v>
      </c>
      <c r="E41" s="32">
        <v>2.7</v>
      </c>
      <c r="F41" s="32" t="s">
        <v>81</v>
      </c>
      <c r="G41" s="32" t="s">
        <v>110</v>
      </c>
      <c r="H41" s="44" t="s">
        <v>95</v>
      </c>
      <c r="I41" s="45" t="s">
        <v>96</v>
      </c>
      <c r="J41" s="32" t="s">
        <v>97</v>
      </c>
      <c r="K41" s="32" t="s">
        <v>98</v>
      </c>
      <c r="L41" s="32" t="s">
        <v>129</v>
      </c>
      <c r="M41" s="32">
        <f t="shared" si="0"/>
        <v>21.6</v>
      </c>
      <c r="N41" s="32">
        <v>15.1</v>
      </c>
      <c r="O41" s="32">
        <v>6.5</v>
      </c>
      <c r="P41" s="33"/>
      <c r="Q41" s="33"/>
      <c r="R41" s="33"/>
      <c r="S41" s="33"/>
      <c r="T41" s="10"/>
    </row>
    <row r="42" spans="1:19" ht="26.25" customHeight="1">
      <c r="A42" s="33" t="s">
        <v>141</v>
      </c>
      <c r="B42" s="32">
        <v>3</v>
      </c>
      <c r="C42" s="32">
        <v>11</v>
      </c>
      <c r="D42" s="32">
        <v>7</v>
      </c>
      <c r="E42" s="32">
        <v>2.1</v>
      </c>
      <c r="F42" s="32" t="s">
        <v>81</v>
      </c>
      <c r="G42" s="32" t="s">
        <v>94</v>
      </c>
      <c r="H42" s="44" t="s">
        <v>95</v>
      </c>
      <c r="I42" s="45" t="s">
        <v>96</v>
      </c>
      <c r="J42" s="32" t="s">
        <v>97</v>
      </c>
      <c r="K42" s="32" t="s">
        <v>98</v>
      </c>
      <c r="L42" s="32" t="s">
        <v>129</v>
      </c>
      <c r="M42" s="32">
        <f t="shared" si="0"/>
        <v>16.8</v>
      </c>
      <c r="N42" s="32">
        <v>11.8</v>
      </c>
      <c r="O42" s="32">
        <v>5</v>
      </c>
      <c r="P42" s="33"/>
      <c r="Q42" s="33"/>
      <c r="R42" s="33"/>
      <c r="S42" s="33"/>
    </row>
    <row r="43" spans="1:19" ht="36" customHeight="1">
      <c r="A43" s="33" t="s">
        <v>141</v>
      </c>
      <c r="B43" s="32">
        <v>4</v>
      </c>
      <c r="C43" s="32">
        <v>20</v>
      </c>
      <c r="D43" s="32">
        <v>6</v>
      </c>
      <c r="E43" s="34">
        <v>1</v>
      </c>
      <c r="F43" s="32" t="s">
        <v>81</v>
      </c>
      <c r="G43" s="32" t="s">
        <v>94</v>
      </c>
      <c r="H43" s="44" t="s">
        <v>106</v>
      </c>
      <c r="I43" s="45" t="s">
        <v>96</v>
      </c>
      <c r="J43" s="32" t="s">
        <v>97</v>
      </c>
      <c r="K43" s="32" t="s">
        <v>98</v>
      </c>
      <c r="L43" s="32" t="s">
        <v>129</v>
      </c>
      <c r="M43" s="32">
        <f t="shared" si="0"/>
        <v>8</v>
      </c>
      <c r="N43" s="32">
        <v>5.6</v>
      </c>
      <c r="O43" s="32">
        <v>2.4</v>
      </c>
      <c r="P43" s="33"/>
      <c r="Q43" s="33"/>
      <c r="R43" s="33"/>
      <c r="S43" s="33"/>
    </row>
    <row r="44" spans="1:19" ht="36" customHeight="1">
      <c r="A44" s="33" t="s">
        <v>141</v>
      </c>
      <c r="B44" s="32">
        <v>5</v>
      </c>
      <c r="C44" s="32">
        <v>16</v>
      </c>
      <c r="D44" s="32">
        <v>3</v>
      </c>
      <c r="E44" s="32">
        <v>0.3</v>
      </c>
      <c r="F44" s="32" t="s">
        <v>81</v>
      </c>
      <c r="G44" s="32" t="s">
        <v>94</v>
      </c>
      <c r="H44" s="44" t="s">
        <v>106</v>
      </c>
      <c r="I44" s="45" t="s">
        <v>96</v>
      </c>
      <c r="J44" s="32" t="s">
        <v>97</v>
      </c>
      <c r="K44" s="32" t="s">
        <v>98</v>
      </c>
      <c r="L44" s="32" t="s">
        <v>129</v>
      </c>
      <c r="M44" s="32">
        <f>N44+O44+P44</f>
        <v>2.4</v>
      </c>
      <c r="N44" s="32">
        <v>1.7</v>
      </c>
      <c r="O44" s="32">
        <v>0.7</v>
      </c>
      <c r="P44" s="33"/>
      <c r="Q44" s="33"/>
      <c r="R44" s="33"/>
      <c r="S44" s="33"/>
    </row>
    <row r="45" spans="1:19" ht="36" customHeight="1">
      <c r="A45" s="49" t="s">
        <v>145</v>
      </c>
      <c r="B45" s="32">
        <v>1</v>
      </c>
      <c r="C45" s="32">
        <v>19</v>
      </c>
      <c r="D45" s="32">
        <v>7</v>
      </c>
      <c r="E45" s="32">
        <v>0.4</v>
      </c>
      <c r="F45" s="32" t="s">
        <v>82</v>
      </c>
      <c r="G45" s="32" t="s">
        <v>146</v>
      </c>
      <c r="H45" s="44" t="s">
        <v>147</v>
      </c>
      <c r="I45" s="45" t="s">
        <v>96</v>
      </c>
      <c r="J45" s="32" t="s">
        <v>97</v>
      </c>
      <c r="K45" s="32" t="s">
        <v>148</v>
      </c>
      <c r="L45" s="32" t="s">
        <v>125</v>
      </c>
      <c r="M45" s="32">
        <f>N45+O45+P45</f>
        <v>1.3</v>
      </c>
      <c r="N45" s="32"/>
      <c r="O45" s="32">
        <v>1.3</v>
      </c>
      <c r="P45" s="33"/>
      <c r="Q45" s="33"/>
      <c r="R45" s="33"/>
      <c r="S45" s="33"/>
    </row>
    <row r="46" spans="1:19" ht="36" customHeight="1">
      <c r="A46" s="49" t="s">
        <v>149</v>
      </c>
      <c r="B46" s="32">
        <v>6</v>
      </c>
      <c r="C46" s="32">
        <v>74</v>
      </c>
      <c r="D46" s="32">
        <v>9</v>
      </c>
      <c r="E46" s="32">
        <v>2</v>
      </c>
      <c r="F46" s="32" t="s">
        <v>82</v>
      </c>
      <c r="G46" s="32" t="s">
        <v>146</v>
      </c>
      <c r="H46" s="44" t="s">
        <v>147</v>
      </c>
      <c r="I46" s="45" t="s">
        <v>150</v>
      </c>
      <c r="J46" s="32" t="s">
        <v>151</v>
      </c>
      <c r="K46" s="32" t="s">
        <v>148</v>
      </c>
      <c r="L46" s="32" t="s">
        <v>125</v>
      </c>
      <c r="M46" s="32">
        <f>N46+O46+P46</f>
        <v>0</v>
      </c>
      <c r="N46" s="32"/>
      <c r="O46" s="32"/>
      <c r="P46" s="32"/>
      <c r="Q46" s="32">
        <v>42</v>
      </c>
      <c r="R46" s="33"/>
      <c r="S46" s="33"/>
    </row>
    <row r="47" spans="1:19" ht="36" customHeight="1">
      <c r="A47" s="49" t="s">
        <v>149</v>
      </c>
      <c r="B47" s="32">
        <v>5</v>
      </c>
      <c r="C47" s="32">
        <v>79</v>
      </c>
      <c r="D47" s="32">
        <v>1</v>
      </c>
      <c r="E47" s="32">
        <v>1.8</v>
      </c>
      <c r="F47" s="32" t="s">
        <v>82</v>
      </c>
      <c r="G47" s="32" t="s">
        <v>146</v>
      </c>
      <c r="H47" s="44" t="s">
        <v>147</v>
      </c>
      <c r="I47" s="45" t="s">
        <v>152</v>
      </c>
      <c r="J47" s="32" t="s">
        <v>151</v>
      </c>
      <c r="K47" s="32" t="s">
        <v>148</v>
      </c>
      <c r="L47" s="32" t="s">
        <v>125</v>
      </c>
      <c r="M47" s="32">
        <f>N47+O47+P47</f>
        <v>0</v>
      </c>
      <c r="N47" s="32"/>
      <c r="O47" s="32"/>
      <c r="P47" s="32"/>
      <c r="Q47" s="32">
        <v>38</v>
      </c>
      <c r="R47" s="33"/>
      <c r="S47" s="33"/>
    </row>
    <row r="48" spans="1:19" ht="36" customHeight="1">
      <c r="A48" s="49" t="s">
        <v>149</v>
      </c>
      <c r="B48" s="32">
        <v>3</v>
      </c>
      <c r="C48" s="32">
        <v>76</v>
      </c>
      <c r="D48" s="32">
        <v>4</v>
      </c>
      <c r="E48" s="32">
        <v>2</v>
      </c>
      <c r="F48" s="32" t="s">
        <v>82</v>
      </c>
      <c r="G48" s="32" t="s">
        <v>146</v>
      </c>
      <c r="H48" s="44" t="s">
        <v>147</v>
      </c>
      <c r="I48" s="45" t="s">
        <v>153</v>
      </c>
      <c r="J48" s="32" t="s">
        <v>151</v>
      </c>
      <c r="K48" s="32" t="s">
        <v>148</v>
      </c>
      <c r="L48" s="32" t="s">
        <v>125</v>
      </c>
      <c r="M48" s="32">
        <f>N48+O48+P48</f>
        <v>0</v>
      </c>
      <c r="N48" s="32"/>
      <c r="O48" s="32"/>
      <c r="P48" s="32"/>
      <c r="Q48" s="32">
        <v>42</v>
      </c>
      <c r="R48" s="33"/>
      <c r="S48" s="33"/>
    </row>
    <row r="49" spans="1:27" ht="12.75">
      <c r="A49" s="59" t="s">
        <v>154</v>
      </c>
      <c r="B49" s="59"/>
      <c r="C49" s="37"/>
      <c r="D49" s="37"/>
      <c r="E49" s="37">
        <f>SUM(E25:E48)</f>
        <v>33.400000000000006</v>
      </c>
      <c r="F49" s="37"/>
      <c r="G49" s="37"/>
      <c r="H49" s="37"/>
      <c r="I49" s="37"/>
      <c r="J49" s="37"/>
      <c r="K49" s="37"/>
      <c r="L49" s="37"/>
      <c r="M49" s="38">
        <f>SUM(M25:M45)</f>
        <v>211.00000000000006</v>
      </c>
      <c r="N49" s="38">
        <f>SUM(N25:N45)</f>
        <v>157.5</v>
      </c>
      <c r="O49" s="38">
        <f>SUM(O25:O45)</f>
        <v>45.99999999999999</v>
      </c>
      <c r="P49" s="38">
        <f>SUM(P25:P45)</f>
        <v>7.499999999999999</v>
      </c>
      <c r="Q49" s="37">
        <f>SUM(Q25:Q48)</f>
        <v>172</v>
      </c>
      <c r="R49" s="59"/>
      <c r="S49" s="33"/>
      <c r="AA49" s="60"/>
    </row>
    <row r="50" spans="1:27" ht="12.7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0"/>
      <c r="Q50" s="10"/>
      <c r="R50" s="10"/>
      <c r="S50" s="10"/>
      <c r="T50" s="10"/>
      <c r="AA50" s="60"/>
    </row>
    <row r="51" spans="1:27" ht="12.75">
      <c r="A51" s="10" t="s">
        <v>139</v>
      </c>
      <c r="B51" s="1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0"/>
      <c r="Q51" s="10"/>
      <c r="R51" s="10"/>
      <c r="S51" s="10"/>
      <c r="T51" s="10"/>
      <c r="AA51" s="60"/>
    </row>
    <row r="52" spans="1:20" ht="12.75">
      <c r="A52" s="10"/>
      <c r="B52" s="1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0"/>
      <c r="Q52" s="10"/>
      <c r="R52" s="10"/>
      <c r="S52" s="10"/>
      <c r="T52" s="10"/>
    </row>
    <row r="53" spans="1:20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60" ht="12.75">
      <c r="U60" s="10"/>
    </row>
  </sheetData>
  <mergeCells count="68">
    <mergeCell ref="U34:V34"/>
    <mergeCell ref="AB39:AC39"/>
    <mergeCell ref="AB40:AC40"/>
    <mergeCell ref="AF28:AH28"/>
    <mergeCell ref="AF29:AH29"/>
    <mergeCell ref="AF31:AF32"/>
    <mergeCell ref="AG31:AG32"/>
    <mergeCell ref="AH31:AH32"/>
    <mergeCell ref="AF20:AH20"/>
    <mergeCell ref="N22:N23"/>
    <mergeCell ref="O22:O23"/>
    <mergeCell ref="P22:P23"/>
    <mergeCell ref="Q22:Q23"/>
    <mergeCell ref="R22:R23"/>
    <mergeCell ref="AF22:AF23"/>
    <mergeCell ref="AG22:AG23"/>
    <mergeCell ref="AH22:AH23"/>
    <mergeCell ref="I20:I23"/>
    <mergeCell ref="J20:J23"/>
    <mergeCell ref="M20:M23"/>
    <mergeCell ref="N20:R21"/>
    <mergeCell ref="K18:K23"/>
    <mergeCell ref="L18:L23"/>
    <mergeCell ref="M18:R19"/>
    <mergeCell ref="S18:S23"/>
    <mergeCell ref="H15:L15"/>
    <mergeCell ref="A18:A23"/>
    <mergeCell ref="B18:B23"/>
    <mergeCell ref="C18:C23"/>
    <mergeCell ref="D18:D23"/>
    <mergeCell ref="E18:E23"/>
    <mergeCell ref="F18:F23"/>
    <mergeCell ref="G18:G23"/>
    <mergeCell ref="H18:H23"/>
    <mergeCell ref="I18:J19"/>
    <mergeCell ref="A11:F11"/>
    <mergeCell ref="A12:S12"/>
    <mergeCell ref="A13:S13"/>
    <mergeCell ref="A14:S14"/>
    <mergeCell ref="AG8:AG9"/>
    <mergeCell ref="AH8:AH9"/>
    <mergeCell ref="L9:S9"/>
    <mergeCell ref="A10:F10"/>
    <mergeCell ref="L10:S10"/>
    <mergeCell ref="AB7:AD7"/>
    <mergeCell ref="AF7:AH7"/>
    <mergeCell ref="A8:F9"/>
    <mergeCell ref="M8:R8"/>
    <mergeCell ref="Y8:Y9"/>
    <mergeCell ref="Z8:Z9"/>
    <mergeCell ref="AB8:AB9"/>
    <mergeCell ref="AC8:AC9"/>
    <mergeCell ref="AD8:AD9"/>
    <mergeCell ref="AF8:AF9"/>
    <mergeCell ref="U4:AH4"/>
    <mergeCell ref="U6:Z6"/>
    <mergeCell ref="AF6:AH6"/>
    <mergeCell ref="A7:F7"/>
    <mergeCell ref="L7:S7"/>
    <mergeCell ref="U7:U9"/>
    <mergeCell ref="V7:V9"/>
    <mergeCell ref="W7:W9"/>
    <mergeCell ref="X7:X9"/>
    <mergeCell ref="Y7:Z7"/>
    <mergeCell ref="K2:S2"/>
    <mergeCell ref="U2:AH2"/>
    <mergeCell ref="K3:S3"/>
    <mergeCell ref="AE3:A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2017-12-05T08:05:32Z</dcterms:modified>
  <cp:category/>
  <cp:version/>
  <cp:contentType/>
  <cp:contentStatus/>
</cp:coreProperties>
</file>