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Зведена на 2018р." sheetId="1" r:id="rId1"/>
    <sheet name="Додаток 2 в управління" sheetId="2" r:id="rId2"/>
  </sheets>
  <definedNames/>
  <calcPr fullCalcOnLoad="1"/>
</workbook>
</file>

<file path=xl/sharedStrings.xml><?xml version="1.0" encoding="utf-8"?>
<sst xmlns="http://schemas.openxmlformats.org/spreadsheetml/2006/main" count="1004" uniqueCount="236">
  <si>
    <t>Додаток 6</t>
  </si>
  <si>
    <t>до Інструкції з проектування, технічного приймання,</t>
  </si>
  <si>
    <t xml:space="preserve">обліку та оцінки якості лісокультурних об'єктів </t>
  </si>
  <si>
    <t>Погоджено:</t>
  </si>
  <si>
    <t>Форма 5 (частина перша)</t>
  </si>
  <si>
    <t>Перший заступник начальника Київського обласного</t>
  </si>
  <si>
    <t>З А Т В Е Р Д Ж У Ю</t>
  </si>
  <si>
    <t xml:space="preserve"> управління та по м. Києву лісового та мисливського </t>
  </si>
  <si>
    <t>Власник лісів (лісокористувач)</t>
  </si>
  <si>
    <t>_______________________________________</t>
  </si>
  <si>
    <t>господарства _________________  Р.В.Гузенко</t>
  </si>
  <si>
    <t>______________________________ року</t>
  </si>
  <si>
    <t>З В Е Д Е Н А</t>
  </si>
  <si>
    <t>відомість проектів лісових культур, лісових плантацій і природного поновлення</t>
  </si>
  <si>
    <t>на 2018 рік по ДП "Київський лісгосп"</t>
  </si>
  <si>
    <t>Категорія лісів:   лісові культури на землях, що надані в постійне користування</t>
  </si>
  <si>
    <t>Місце</t>
  </si>
  <si>
    <t xml:space="preserve">№ </t>
  </si>
  <si>
    <t>Квар-</t>
  </si>
  <si>
    <t>Виділ</t>
  </si>
  <si>
    <t>Площа</t>
  </si>
  <si>
    <t>Головні</t>
  </si>
  <si>
    <t>Тип</t>
  </si>
  <si>
    <t xml:space="preserve">Категорія </t>
  </si>
  <si>
    <t>Способи</t>
  </si>
  <si>
    <t>Розмі-</t>
  </si>
  <si>
    <t>Схема</t>
  </si>
  <si>
    <t>Потреба у садивному, посівному матеріалі</t>
  </si>
  <si>
    <t xml:space="preserve">знаход. </t>
  </si>
  <si>
    <t>про-</t>
  </si>
  <si>
    <t>тал</t>
  </si>
  <si>
    <t>(до 0,1</t>
  </si>
  <si>
    <t>породи</t>
  </si>
  <si>
    <t>лісорос-</t>
  </si>
  <si>
    <t>лісоку-</t>
  </si>
  <si>
    <t>обробітку</t>
  </si>
  <si>
    <t>створення</t>
  </si>
  <si>
    <t>щення</t>
  </si>
  <si>
    <t>змішу-</t>
  </si>
  <si>
    <t xml:space="preserve">всього </t>
  </si>
  <si>
    <t>в тому числі за головними породами</t>
  </si>
  <si>
    <t>Приміт-</t>
  </si>
  <si>
    <t>(урочище,</t>
  </si>
  <si>
    <t>екту</t>
  </si>
  <si>
    <t>га)</t>
  </si>
  <si>
    <t>линних</t>
  </si>
  <si>
    <t>льтурної</t>
  </si>
  <si>
    <t>грунту</t>
  </si>
  <si>
    <t>лісових</t>
  </si>
  <si>
    <t>вання</t>
  </si>
  <si>
    <t>тис.шт.,</t>
  </si>
  <si>
    <t>сосна</t>
  </si>
  <si>
    <t>дуб зв.</t>
  </si>
  <si>
    <t>дуб чр.</t>
  </si>
  <si>
    <t>береза</t>
  </si>
  <si>
    <t xml:space="preserve">Дуб зв., </t>
  </si>
  <si>
    <t xml:space="preserve">Дуб черв., </t>
  </si>
  <si>
    <t>ка</t>
  </si>
  <si>
    <t>село,район)</t>
  </si>
  <si>
    <t>умов</t>
  </si>
  <si>
    <t>площі</t>
  </si>
  <si>
    <t>культур</t>
  </si>
  <si>
    <t>кг</t>
  </si>
  <si>
    <t>жолудь,</t>
  </si>
  <si>
    <t>стуктурн.підрозд.</t>
  </si>
  <si>
    <t>А. Лісові культури</t>
  </si>
  <si>
    <t>25,26</t>
  </si>
  <si>
    <t>Сзв</t>
  </si>
  <si>
    <t>В2</t>
  </si>
  <si>
    <t>зруб 17р.</t>
  </si>
  <si>
    <t>механ.</t>
  </si>
  <si>
    <t>ручна</t>
  </si>
  <si>
    <t>2,5х0,5</t>
  </si>
  <si>
    <t>7Сзв3Дчр</t>
  </si>
  <si>
    <t>26,27</t>
  </si>
  <si>
    <t>21</t>
  </si>
  <si>
    <t>7Сзв3Дзв</t>
  </si>
  <si>
    <t>к-ть</t>
  </si>
  <si>
    <t>Сосна</t>
  </si>
  <si>
    <t>Дуб</t>
  </si>
  <si>
    <t xml:space="preserve">Сосна </t>
  </si>
  <si>
    <t>Всього</t>
  </si>
  <si>
    <t>8</t>
  </si>
  <si>
    <t>Дзв</t>
  </si>
  <si>
    <t>С2</t>
  </si>
  <si>
    <t>10Дзв</t>
  </si>
  <si>
    <t>га</t>
  </si>
  <si>
    <t>на 1га</t>
  </si>
  <si>
    <t>к-ть р</t>
  </si>
  <si>
    <t>тис.шт</t>
  </si>
  <si>
    <t>1,2,3</t>
  </si>
  <si>
    <t>5Сзв1Дзв</t>
  </si>
  <si>
    <t>19,20</t>
  </si>
  <si>
    <t>В3</t>
  </si>
  <si>
    <t xml:space="preserve">Ірпінське </t>
  </si>
  <si>
    <t>11,12</t>
  </si>
  <si>
    <t>лісництво</t>
  </si>
  <si>
    <t>9</t>
  </si>
  <si>
    <t>5Сзв1Дчр</t>
  </si>
  <si>
    <t>4</t>
  </si>
  <si>
    <t>31,35</t>
  </si>
  <si>
    <t>37</t>
  </si>
  <si>
    <t>5Сзв1Бп</t>
  </si>
  <si>
    <t>17</t>
  </si>
  <si>
    <t>11</t>
  </si>
  <si>
    <t>списані л/к</t>
  </si>
  <si>
    <t>14</t>
  </si>
  <si>
    <t>Приміське</t>
  </si>
  <si>
    <t>л-во</t>
  </si>
  <si>
    <t>Семипол-</t>
  </si>
  <si>
    <t>1</t>
  </si>
  <si>
    <t>ківське</t>
  </si>
  <si>
    <t>45</t>
  </si>
  <si>
    <t>Д2</t>
  </si>
  <si>
    <t>12</t>
  </si>
  <si>
    <t>А2</t>
  </si>
  <si>
    <t>Козинське</t>
  </si>
  <si>
    <t>1,2,4-10</t>
  </si>
  <si>
    <t>28-31</t>
  </si>
  <si>
    <t>Василь-</t>
  </si>
  <si>
    <t xml:space="preserve">ківське </t>
  </si>
  <si>
    <t>2,0х0,5</t>
  </si>
  <si>
    <t>39</t>
  </si>
  <si>
    <t>Плахтянське</t>
  </si>
  <si>
    <t>38</t>
  </si>
  <si>
    <t>6.2</t>
  </si>
  <si>
    <t>1.1</t>
  </si>
  <si>
    <t>27</t>
  </si>
  <si>
    <t>19</t>
  </si>
  <si>
    <t>С3</t>
  </si>
  <si>
    <t>13</t>
  </si>
  <si>
    <t>Обухівське</t>
  </si>
  <si>
    <t>23.1</t>
  </si>
  <si>
    <t>23.2</t>
  </si>
  <si>
    <t>РАЗОМ Л/К</t>
  </si>
  <si>
    <t>Б. Лісові плантації</t>
  </si>
  <si>
    <t>В. Природне поновлення</t>
  </si>
  <si>
    <t>31</t>
  </si>
  <si>
    <t>Влч</t>
  </si>
  <si>
    <t>С4</t>
  </si>
  <si>
    <t>Бп</t>
  </si>
  <si>
    <t>Язв</t>
  </si>
  <si>
    <t>25</t>
  </si>
  <si>
    <t>7</t>
  </si>
  <si>
    <t>Д4</t>
  </si>
  <si>
    <t>Д3</t>
  </si>
  <si>
    <t>Ос</t>
  </si>
  <si>
    <t>Разом природне</t>
  </si>
  <si>
    <t>РАЗОМ</t>
  </si>
  <si>
    <t>Продовження додатка 6</t>
  </si>
  <si>
    <t>Продовження форми 5 (частина друга)</t>
  </si>
  <si>
    <t>Категорія лісових культур:   лісові культури на землях, що надані в постійне користування</t>
  </si>
  <si>
    <t>у тому числі:</t>
  </si>
  <si>
    <t>1. За головними породами</t>
  </si>
  <si>
    <t>2.За типами лісорослинних умов</t>
  </si>
  <si>
    <t>3.За категоріями лісокультурної площі</t>
  </si>
  <si>
    <t>№</t>
  </si>
  <si>
    <t>Порода</t>
  </si>
  <si>
    <t>%</t>
  </si>
  <si>
    <t>Витрати матеріалу</t>
  </si>
  <si>
    <t>ТЛУ</t>
  </si>
  <si>
    <t>Площа,га</t>
  </si>
  <si>
    <t xml:space="preserve">Категоря </t>
  </si>
  <si>
    <t>Площа,</t>
  </si>
  <si>
    <t>з/п</t>
  </si>
  <si>
    <t>садивного,</t>
  </si>
  <si>
    <t>посівного,</t>
  </si>
  <si>
    <r>
      <t>А</t>
    </r>
    <r>
      <rPr>
        <sz val="8"/>
        <rFont val="Arial"/>
        <family val="2"/>
      </rPr>
      <t>0</t>
    </r>
  </si>
  <si>
    <t>тис.шт.</t>
  </si>
  <si>
    <t>кг.</t>
  </si>
  <si>
    <r>
      <t>А</t>
    </r>
    <r>
      <rPr>
        <sz val="8"/>
        <rFont val="Arial"/>
        <family val="2"/>
      </rPr>
      <t>1</t>
    </r>
  </si>
  <si>
    <t>Зруби</t>
  </si>
  <si>
    <t>Всього хвойних</t>
  </si>
  <si>
    <r>
      <t>А</t>
    </r>
    <r>
      <rPr>
        <sz val="8"/>
        <rFont val="Arial"/>
        <family val="2"/>
      </rPr>
      <t>2</t>
    </r>
  </si>
  <si>
    <t>Галявини і пустирі</t>
  </si>
  <si>
    <t>Сосна звичайна</t>
  </si>
  <si>
    <r>
      <t>А</t>
    </r>
    <r>
      <rPr>
        <sz val="8"/>
        <rFont val="Arial"/>
        <family val="2"/>
      </rPr>
      <t>3</t>
    </r>
  </si>
  <si>
    <t>Згарища</t>
  </si>
  <si>
    <t>Сосна палласа</t>
  </si>
  <si>
    <r>
      <t>А</t>
    </r>
    <r>
      <rPr>
        <sz val="8"/>
        <rFont val="Arial"/>
        <family val="2"/>
      </rPr>
      <t>4</t>
    </r>
  </si>
  <si>
    <t>Загиблі лісові культури</t>
  </si>
  <si>
    <t>Ялина</t>
  </si>
  <si>
    <r>
      <t>А</t>
    </r>
    <r>
      <rPr>
        <sz val="8"/>
        <rFont val="Arial"/>
        <family val="2"/>
      </rPr>
      <t>5</t>
    </r>
  </si>
  <si>
    <t>Рідколісся</t>
  </si>
  <si>
    <t>Ялиця</t>
  </si>
  <si>
    <r>
      <t>В</t>
    </r>
    <r>
      <rPr>
        <sz val="8"/>
        <rFont val="Arial"/>
        <family val="2"/>
      </rPr>
      <t>0</t>
    </r>
  </si>
  <si>
    <t>Малоцінні насадження</t>
  </si>
  <si>
    <t>Модрина</t>
  </si>
  <si>
    <r>
      <t>В</t>
    </r>
    <r>
      <rPr>
        <sz val="8"/>
        <rFont val="Arial"/>
        <family val="2"/>
      </rPr>
      <t>1</t>
    </r>
  </si>
  <si>
    <t>Інші</t>
  </si>
  <si>
    <r>
      <t>В</t>
    </r>
    <r>
      <rPr>
        <sz val="8"/>
        <rFont val="Arial"/>
        <family val="2"/>
      </rPr>
      <t>2</t>
    </r>
  </si>
  <si>
    <t>Разом</t>
  </si>
  <si>
    <t>Всього листяних</t>
  </si>
  <si>
    <r>
      <t>В</t>
    </r>
    <r>
      <rPr>
        <sz val="8"/>
        <rFont val="Arial"/>
        <family val="2"/>
      </rPr>
      <t>3</t>
    </r>
  </si>
  <si>
    <t>Дуб звичайний</t>
  </si>
  <si>
    <r>
      <t>В</t>
    </r>
    <r>
      <rPr>
        <sz val="8"/>
        <rFont val="Arial"/>
        <family val="2"/>
      </rPr>
      <t>4</t>
    </r>
  </si>
  <si>
    <t>4.За сезонами створення</t>
  </si>
  <si>
    <t>Дуб червноний</t>
  </si>
  <si>
    <r>
      <t>В</t>
    </r>
    <r>
      <rPr>
        <sz val="8"/>
        <rFont val="Arial"/>
        <family val="2"/>
      </rPr>
      <t>5</t>
    </r>
  </si>
  <si>
    <t>Сезон</t>
  </si>
  <si>
    <t>Ясен звичайний</t>
  </si>
  <si>
    <r>
      <t>С</t>
    </r>
    <r>
      <rPr>
        <sz val="8"/>
        <rFont val="Arial"/>
        <family val="2"/>
      </rPr>
      <t>0</t>
    </r>
  </si>
  <si>
    <t>Бук</t>
  </si>
  <si>
    <r>
      <t>С</t>
    </r>
    <r>
      <rPr>
        <sz val="8"/>
        <rFont val="Arial"/>
        <family val="2"/>
      </rPr>
      <t>1</t>
    </r>
  </si>
  <si>
    <t>Навесні</t>
  </si>
  <si>
    <t>Липа</t>
  </si>
  <si>
    <r>
      <t>С</t>
    </r>
    <r>
      <rPr>
        <sz val="8"/>
        <rFont val="Arial"/>
        <family val="2"/>
      </rPr>
      <t>2</t>
    </r>
  </si>
  <si>
    <t>Восени</t>
  </si>
  <si>
    <t>Клен</t>
  </si>
  <si>
    <r>
      <t>С</t>
    </r>
    <r>
      <rPr>
        <sz val="8"/>
        <rFont val="Arial"/>
        <family val="2"/>
      </rPr>
      <t>3</t>
    </r>
  </si>
  <si>
    <t>Береза</t>
  </si>
  <si>
    <r>
      <t>С</t>
    </r>
    <r>
      <rPr>
        <sz val="8"/>
        <rFont val="Arial"/>
        <family val="2"/>
      </rPr>
      <t>4</t>
    </r>
  </si>
  <si>
    <t>Горіх</t>
  </si>
  <si>
    <r>
      <t>С</t>
    </r>
    <r>
      <rPr>
        <sz val="8"/>
        <rFont val="Arial"/>
        <family val="2"/>
      </rPr>
      <t>5</t>
    </r>
  </si>
  <si>
    <t>5.За методами створення</t>
  </si>
  <si>
    <t>Тополя</t>
  </si>
  <si>
    <r>
      <t>Д</t>
    </r>
    <r>
      <rPr>
        <sz val="8"/>
        <rFont val="Arial"/>
        <family val="2"/>
      </rPr>
      <t>0</t>
    </r>
  </si>
  <si>
    <t>Метод</t>
  </si>
  <si>
    <t>Верба</t>
  </si>
  <si>
    <r>
      <t>Д</t>
    </r>
    <r>
      <rPr>
        <sz val="8"/>
        <rFont val="Arial"/>
        <family val="2"/>
      </rPr>
      <t>1</t>
    </r>
  </si>
  <si>
    <t>Вільха</t>
  </si>
  <si>
    <r>
      <t>Д</t>
    </r>
    <r>
      <rPr>
        <sz val="8"/>
        <rFont val="Arial"/>
        <family val="2"/>
      </rPr>
      <t>2</t>
    </r>
  </si>
  <si>
    <t>Механізоване садіння</t>
  </si>
  <si>
    <t>Робінія звичайна</t>
  </si>
  <si>
    <r>
      <t>Д</t>
    </r>
    <r>
      <rPr>
        <sz val="8"/>
        <rFont val="Arial"/>
        <family val="2"/>
      </rPr>
      <t>3</t>
    </r>
  </si>
  <si>
    <t>Ручне садіння</t>
  </si>
  <si>
    <t>Гледичія</t>
  </si>
  <si>
    <r>
      <t>Д</t>
    </r>
    <r>
      <rPr>
        <sz val="8"/>
        <rFont val="Arial"/>
        <family val="2"/>
      </rPr>
      <t>4</t>
    </r>
  </si>
  <si>
    <t>Механізоване висівання</t>
  </si>
  <si>
    <t>Граб</t>
  </si>
  <si>
    <r>
      <t>Д</t>
    </r>
    <r>
      <rPr>
        <sz val="8"/>
        <rFont val="Arial"/>
        <family val="2"/>
      </rPr>
      <t>5</t>
    </r>
  </si>
  <si>
    <t>Ручне висівання</t>
  </si>
  <si>
    <t>Ільмові</t>
  </si>
  <si>
    <t>Провідний інженер лісових культур                               Павліченко Т.П. _____________________________  10.01.2018 рік</t>
  </si>
  <si>
    <t>Категорія лісових культур:   природне поновлення на землях, що надані в постійне користування</t>
  </si>
  <si>
    <t>Інші(осика)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</si>
</sst>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mmm\ dd"/>
    <numFmt numFmtId="166" formatCode="_-* #,##0.00_р_._-;\-* #,##0.00_р_._-;_-* \-??_р_._-;_-@_-"/>
  </numFmts>
  <fonts count="22">
    <font>
      <sz val="10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 Cyr"/>
      <family val="2"/>
    </font>
    <font>
      <sz val="11"/>
      <name val="Arial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sz val="12"/>
      <color indexed="10"/>
      <name val="Arial"/>
      <family val="2"/>
    </font>
    <font>
      <sz val="12"/>
      <color indexed="10"/>
      <name val="Arial Cyr"/>
      <family val="2"/>
    </font>
    <font>
      <b/>
      <sz val="1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7" fillId="0" borderId="2" xfId="0" applyFont="1" applyBorder="1" applyAlignment="1">
      <alignment horizontal="center"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0" fontId="9" fillId="0" borderId="10" xfId="18" applyFont="1" applyBorder="1" applyAlignment="1">
      <alignment horizontal="center"/>
      <protection/>
    </xf>
    <xf numFmtId="0" fontId="9" fillId="0" borderId="11" xfId="18" applyFont="1" applyBorder="1" applyAlignment="1">
      <alignment horizontal="center"/>
      <protection/>
    </xf>
    <xf numFmtId="49" fontId="9" fillId="0" borderId="11" xfId="18" applyNumberFormat="1" applyFont="1" applyBorder="1" applyAlignment="1">
      <alignment horizontal="center"/>
      <protection/>
    </xf>
    <xf numFmtId="0" fontId="10" fillId="0" borderId="11" xfId="18" applyFont="1" applyBorder="1" applyAlignment="1">
      <alignment horizontal="center"/>
      <protection/>
    </xf>
    <xf numFmtId="164" fontId="9" fillId="0" borderId="11" xfId="18" applyNumberFormat="1" applyFont="1" applyBorder="1" applyAlignment="1">
      <alignment horizontal="center"/>
      <protection/>
    </xf>
    <xf numFmtId="0" fontId="9" fillId="0" borderId="11" xfId="18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18" applyFont="1" applyBorder="1" applyAlignment="1">
      <alignment horizontal="center"/>
      <protection/>
    </xf>
    <xf numFmtId="0" fontId="9" fillId="0" borderId="14" xfId="18" applyFont="1" applyBorder="1" applyAlignment="1">
      <alignment horizontal="center"/>
      <protection/>
    </xf>
    <xf numFmtId="49" fontId="9" fillId="0" borderId="14" xfId="18" applyNumberFormat="1" applyFont="1" applyBorder="1" applyAlignment="1">
      <alignment horizontal="center"/>
      <protection/>
    </xf>
    <xf numFmtId="0" fontId="10" fillId="0" borderId="14" xfId="18" applyFont="1" applyBorder="1" applyAlignment="1">
      <alignment horizontal="center"/>
      <protection/>
    </xf>
    <xf numFmtId="164" fontId="9" fillId="0" borderId="14" xfId="18" applyNumberFormat="1" applyFont="1" applyBorder="1" applyAlignment="1">
      <alignment horizontal="center"/>
      <protection/>
    </xf>
    <xf numFmtId="0" fontId="9" fillId="0" borderId="14" xfId="18" applyNumberFormat="1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4" xfId="0" applyFont="1" applyBorder="1" applyAlignment="1">
      <alignment horizontal="center"/>
    </xf>
    <xf numFmtId="0" fontId="1" fillId="0" borderId="14" xfId="18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14" fillId="0" borderId="19" xfId="18" applyFont="1" applyBorder="1" applyAlignment="1">
      <alignment horizontal="center"/>
      <protection/>
    </xf>
    <xf numFmtId="0" fontId="14" fillId="0" borderId="20" xfId="18" applyFont="1" applyBorder="1" applyAlignment="1">
      <alignment horizontal="center"/>
      <protection/>
    </xf>
    <xf numFmtId="0" fontId="14" fillId="0" borderId="21" xfId="18" applyFont="1" applyBorder="1" applyAlignment="1">
      <alignment horizontal="center"/>
      <protection/>
    </xf>
    <xf numFmtId="165" fontId="14" fillId="0" borderId="21" xfId="18" applyNumberFormat="1" applyFont="1" applyBorder="1" applyAlignment="1">
      <alignment horizontal="center"/>
      <protection/>
    </xf>
    <xf numFmtId="164" fontId="14" fillId="0" borderId="21" xfId="18" applyNumberFormat="1" applyFont="1" applyBorder="1" applyAlignment="1">
      <alignment horizontal="center"/>
      <protection/>
    </xf>
    <xf numFmtId="164" fontId="14" fillId="0" borderId="22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10" fillId="0" borderId="13" xfId="18" applyFont="1" applyBorder="1" applyAlignment="1">
      <alignment horizontal="center"/>
      <protection/>
    </xf>
    <xf numFmtId="164" fontId="10" fillId="0" borderId="14" xfId="18" applyNumberFormat="1" applyFont="1" applyBorder="1" applyAlignment="1">
      <alignment horizontal="center"/>
      <protection/>
    </xf>
    <xf numFmtId="0" fontId="15" fillId="0" borderId="15" xfId="0" applyFont="1" applyBorder="1" applyAlignment="1">
      <alignment/>
    </xf>
    <xf numFmtId="0" fontId="3" fillId="0" borderId="5" xfId="18" applyFont="1" applyBorder="1" applyAlignment="1">
      <alignment horizontal="center"/>
      <protection/>
    </xf>
    <xf numFmtId="1" fontId="10" fillId="0" borderId="14" xfId="18" applyNumberFormat="1" applyFont="1" applyBorder="1" applyAlignment="1">
      <alignment horizontal="center"/>
      <protection/>
    </xf>
    <xf numFmtId="0" fontId="3" fillId="0" borderId="23" xfId="1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4" fillId="0" borderId="20" xfId="18" applyFont="1" applyBorder="1">
      <alignment/>
      <protection/>
    </xf>
    <xf numFmtId="0" fontId="14" fillId="0" borderId="21" xfId="18" applyFont="1" applyBorder="1">
      <alignment/>
      <protection/>
    </xf>
    <xf numFmtId="164" fontId="9" fillId="0" borderId="15" xfId="18" applyNumberFormat="1" applyFon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14" fillId="0" borderId="24" xfId="18" applyFont="1" applyBorder="1" applyAlignment="1">
      <alignment horizontal="center"/>
      <protection/>
    </xf>
    <xf numFmtId="0" fontId="8" fillId="0" borderId="4" xfId="18" applyFont="1" applyBorder="1" applyAlignment="1">
      <alignment horizontal="center"/>
      <protection/>
    </xf>
    <xf numFmtId="164" fontId="8" fillId="0" borderId="14" xfId="18" applyNumberFormat="1" applyFont="1" applyBorder="1" applyAlignment="1">
      <alignment horizontal="center"/>
      <protection/>
    </xf>
    <xf numFmtId="164" fontId="8" fillId="0" borderId="15" xfId="18" applyNumberFormat="1" applyFont="1" applyBorder="1" applyAlignment="1">
      <alignment horizontal="center"/>
      <protection/>
    </xf>
    <xf numFmtId="1" fontId="9" fillId="0" borderId="14" xfId="18" applyNumberFormat="1" applyFont="1" applyBorder="1" applyAlignment="1">
      <alignment horizontal="center"/>
      <protection/>
    </xf>
    <xf numFmtId="164" fontId="16" fillId="0" borderId="15" xfId="18" applyNumberFormat="1" applyFont="1" applyBorder="1" applyAlignment="1">
      <alignment horizontal="center"/>
      <protection/>
    </xf>
    <xf numFmtId="0" fontId="17" fillId="0" borderId="14" xfId="18" applyFont="1" applyBorder="1" applyAlignment="1">
      <alignment horizontal="center"/>
      <protection/>
    </xf>
    <xf numFmtId="0" fontId="16" fillId="0" borderId="4" xfId="18" applyFont="1" applyBorder="1" applyAlignment="1">
      <alignment horizontal="center"/>
      <protection/>
    </xf>
    <xf numFmtId="0" fontId="14" fillId="0" borderId="21" xfId="18" applyNumberFormat="1" applyFont="1" applyBorder="1" applyAlignment="1">
      <alignment horizontal="center"/>
      <protection/>
    </xf>
    <xf numFmtId="0" fontId="9" fillId="0" borderId="1" xfId="18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/>
      <protection/>
    </xf>
    <xf numFmtId="49" fontId="10" fillId="0" borderId="14" xfId="20" applyNumberFormat="1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/>
    </xf>
    <xf numFmtId="0" fontId="19" fillId="0" borderId="14" xfId="18" applyFont="1" applyBorder="1" applyAlignment="1">
      <alignment horizontal="center"/>
      <protection/>
    </xf>
    <xf numFmtId="0" fontId="19" fillId="0" borderId="15" xfId="18" applyFont="1" applyBorder="1" applyAlignment="1">
      <alignment horizontal="center"/>
      <protection/>
    </xf>
    <xf numFmtId="0" fontId="8" fillId="0" borderId="1" xfId="18" applyFont="1" applyBorder="1" applyAlignment="1">
      <alignment horizontal="center"/>
      <protection/>
    </xf>
    <xf numFmtId="1" fontId="9" fillId="0" borderId="11" xfId="18" applyNumberFormat="1" applyFont="1" applyBorder="1" applyAlignment="1">
      <alignment horizontal="center"/>
      <protection/>
    </xf>
    <xf numFmtId="164" fontId="8" fillId="0" borderId="11" xfId="18" applyNumberFormat="1" applyFont="1" applyBorder="1" applyAlignment="1">
      <alignment horizontal="center"/>
      <protection/>
    </xf>
    <xf numFmtId="164" fontId="8" fillId="0" borderId="12" xfId="18" applyNumberFormat="1" applyFont="1" applyBorder="1" applyAlignment="1">
      <alignment horizontal="center"/>
      <protection/>
    </xf>
    <xf numFmtId="164" fontId="5" fillId="0" borderId="1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8" fillId="0" borderId="25" xfId="18" applyFont="1" applyBorder="1" applyAlignment="1">
      <alignment horizontal="center"/>
      <protection/>
    </xf>
    <xf numFmtId="0" fontId="9" fillId="0" borderId="26" xfId="18" applyFont="1" applyBorder="1" applyAlignment="1">
      <alignment horizontal="center"/>
      <protection/>
    </xf>
    <xf numFmtId="0" fontId="9" fillId="0" borderId="27" xfId="18" applyFont="1" applyBorder="1" applyAlignment="1">
      <alignment horizontal="center"/>
      <protection/>
    </xf>
    <xf numFmtId="0" fontId="10" fillId="0" borderId="27" xfId="18" applyFont="1" applyBorder="1" applyAlignment="1">
      <alignment horizontal="center"/>
      <protection/>
    </xf>
    <xf numFmtId="164" fontId="9" fillId="0" borderId="27" xfId="18" applyNumberFormat="1" applyFont="1" applyBorder="1" applyAlignment="1">
      <alignment horizontal="center"/>
      <protection/>
    </xf>
    <xf numFmtId="164" fontId="8" fillId="0" borderId="27" xfId="18" applyNumberFormat="1" applyFont="1" applyBorder="1" applyAlignment="1">
      <alignment horizontal="center"/>
      <protection/>
    </xf>
    <xf numFmtId="164" fontId="8" fillId="0" borderId="28" xfId="18" applyNumberFormat="1" applyFont="1" applyBorder="1" applyAlignment="1">
      <alignment horizontal="center"/>
      <protection/>
    </xf>
    <xf numFmtId="0" fontId="3" fillId="0" borderId="24" xfId="18" applyFont="1" applyBorder="1" applyAlignment="1">
      <alignment horizontal="center"/>
      <protection/>
    </xf>
    <xf numFmtId="0" fontId="2" fillId="0" borderId="20" xfId="18" applyFont="1" applyBorder="1">
      <alignment/>
      <protection/>
    </xf>
    <xf numFmtId="0" fontId="2" fillId="0" borderId="21" xfId="18" applyFont="1" applyBorder="1">
      <alignment/>
      <protection/>
    </xf>
    <xf numFmtId="0" fontId="3" fillId="0" borderId="21" xfId="18" applyFont="1" applyBorder="1">
      <alignment/>
      <protection/>
    </xf>
    <xf numFmtId="164" fontId="3" fillId="0" borderId="21" xfId="18" applyNumberFormat="1" applyFont="1" applyBorder="1" applyAlignment="1">
      <alignment horizontal="center"/>
      <protection/>
    </xf>
    <xf numFmtId="0" fontId="3" fillId="0" borderId="21" xfId="18" applyFont="1" applyBorder="1" applyAlignment="1">
      <alignment horizontal="center"/>
      <protection/>
    </xf>
    <xf numFmtId="164" fontId="3" fillId="0" borderId="22" xfId="18" applyNumberFormat="1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0" fillId="0" borderId="30" xfId="18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0" fillId="0" borderId="18" xfId="18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35" xfId="18" applyFont="1" applyBorder="1" applyAlignment="1">
      <alignment horizontal="center"/>
      <protection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4" fillId="0" borderId="37" xfId="18" applyFont="1" applyBorder="1">
      <alignment/>
      <protection/>
    </xf>
    <xf numFmtId="0" fontId="14" fillId="0" borderId="38" xfId="18" applyFont="1" applyBorder="1">
      <alignment/>
      <protection/>
    </xf>
    <xf numFmtId="0" fontId="14" fillId="0" borderId="38" xfId="18" applyFont="1" applyBorder="1" applyAlignment="1">
      <alignment horizontal="center"/>
      <protection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35" xfId="18" applyFont="1" applyBorder="1" applyAlignment="1">
      <alignment horizontal="center"/>
      <protection/>
    </xf>
    <xf numFmtId="0" fontId="13" fillId="0" borderId="4" xfId="0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40" xfId="18" applyFont="1" applyBorder="1">
      <alignment/>
      <protection/>
    </xf>
    <xf numFmtId="0" fontId="3" fillId="0" borderId="41" xfId="18" applyFont="1" applyBorder="1">
      <alignment/>
      <protection/>
    </xf>
    <xf numFmtId="164" fontId="3" fillId="0" borderId="41" xfId="18" applyNumberFormat="1" applyFont="1" applyBorder="1" applyAlignment="1">
      <alignment horizontal="center"/>
      <protection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47" xfId="0" applyBorder="1" applyAlignment="1">
      <alignment/>
    </xf>
    <xf numFmtId="0" fontId="13" fillId="0" borderId="24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32" xfId="0" applyFill="1" applyBorder="1" applyAlignment="1">
      <alignment/>
    </xf>
    <xf numFmtId="1" fontId="0" fillId="0" borderId="38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1" fontId="0" fillId="0" borderId="35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9" xfId="18" applyFont="1" applyBorder="1" applyAlignment="1">
      <alignment horizontal="center"/>
      <protection/>
    </xf>
    <xf numFmtId="0" fontId="8" fillId="0" borderId="19" xfId="18" applyFont="1" applyFill="1" applyBorder="1" applyAlignment="1">
      <alignment horizontal="center"/>
      <protection/>
    </xf>
    <xf numFmtId="0" fontId="13" fillId="0" borderId="1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3" fillId="0" borderId="34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Звичайний_Аркуш1" xfId="17"/>
    <cellStyle name="Звичайний_Аркуш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zoomScale="74" zoomScaleNormal="74" workbookViewId="0" topLeftCell="A1">
      <selection activeCell="X144" sqref="X144"/>
    </sheetView>
  </sheetViews>
  <sheetFormatPr defaultColWidth="9.140625" defaultRowHeight="12.75"/>
  <cols>
    <col min="1" max="1" width="20.7109375" style="0" customWidth="1"/>
    <col min="2" max="3" width="8.421875" style="0" customWidth="1"/>
    <col min="4" max="4" width="7.00390625" style="0" customWidth="1"/>
    <col min="5" max="6" width="8.140625" style="0" customWidth="1"/>
    <col min="7" max="7" width="8.00390625" style="0" customWidth="1"/>
    <col min="8" max="8" width="11.7109375" style="0" customWidth="1"/>
    <col min="9" max="9" width="10.28125" style="0" customWidth="1"/>
    <col min="10" max="10" width="10.421875" style="0" customWidth="1"/>
    <col min="11" max="11" width="8.421875" style="0" customWidth="1"/>
    <col min="12" max="12" width="12.140625" style="0" customWidth="1"/>
    <col min="13" max="13" width="11.140625" style="0" customWidth="1"/>
    <col min="14" max="14" width="10.421875" style="0" customWidth="1"/>
    <col min="17" max="17" width="8.57421875" style="0" customWidth="1"/>
    <col min="19" max="19" width="11.57421875" style="0" customWidth="1"/>
  </cols>
  <sheetData>
    <row r="1" spans="2:19" ht="18">
      <c r="B1" s="1"/>
      <c r="C1" s="1"/>
      <c r="D1" s="1"/>
      <c r="E1" s="1"/>
      <c r="F1" s="1"/>
      <c r="G1" s="1"/>
      <c r="H1" s="2"/>
      <c r="L1" s="192" t="s">
        <v>0</v>
      </c>
      <c r="M1" s="192"/>
      <c r="N1" s="192"/>
      <c r="O1" s="192"/>
      <c r="P1" s="192"/>
      <c r="Q1" s="192"/>
      <c r="R1" s="192"/>
      <c r="S1" s="192"/>
    </row>
    <row r="2" spans="2:19" ht="15" customHeight="1">
      <c r="B2" s="3"/>
      <c r="C2" s="3"/>
      <c r="D2" s="3"/>
      <c r="E2" s="3"/>
      <c r="F2" s="3"/>
      <c r="G2" s="3"/>
      <c r="K2" s="193" t="s">
        <v>1</v>
      </c>
      <c r="L2" s="193"/>
      <c r="M2" s="193"/>
      <c r="N2" s="193"/>
      <c r="O2" s="193"/>
      <c r="P2" s="193"/>
      <c r="Q2" s="193"/>
      <c r="R2" s="193"/>
      <c r="S2" s="193"/>
    </row>
    <row r="3" spans="7:19" ht="15" customHeight="1">
      <c r="G3" s="1"/>
      <c r="H3" s="2"/>
      <c r="K3" s="193" t="s">
        <v>2</v>
      </c>
      <c r="L3" s="193"/>
      <c r="M3" s="193"/>
      <c r="N3" s="193"/>
      <c r="O3" s="193"/>
      <c r="P3" s="193"/>
      <c r="Q3" s="193"/>
      <c r="R3" s="193"/>
      <c r="S3" s="193"/>
    </row>
    <row r="4" spans="1:19" ht="18">
      <c r="A4" s="1" t="s">
        <v>3</v>
      </c>
      <c r="L4" s="192" t="s">
        <v>4</v>
      </c>
      <c r="M4" s="192"/>
      <c r="N4" s="192"/>
      <c r="O4" s="192"/>
      <c r="P4" s="192"/>
      <c r="Q4" s="192"/>
      <c r="R4" s="192"/>
      <c r="S4" s="192"/>
    </row>
    <row r="5" spans="1:18" ht="18">
      <c r="A5" s="1" t="s">
        <v>5</v>
      </c>
      <c r="M5" s="4"/>
      <c r="N5" s="4"/>
      <c r="O5" s="4"/>
      <c r="P5" s="4"/>
      <c r="Q5" s="4"/>
      <c r="R5" s="4"/>
    </row>
    <row r="6" spans="12:19" ht="15.75" customHeight="1">
      <c r="L6" s="192" t="s">
        <v>6</v>
      </c>
      <c r="M6" s="192"/>
      <c r="N6" s="192"/>
      <c r="O6" s="192"/>
      <c r="P6" s="192"/>
      <c r="Q6" s="192"/>
      <c r="R6" s="192"/>
      <c r="S6" s="192"/>
    </row>
    <row r="7" spans="1:19" ht="18">
      <c r="A7" s="1" t="s">
        <v>7</v>
      </c>
      <c r="B7" s="1"/>
      <c r="C7" s="1"/>
      <c r="D7" s="1"/>
      <c r="E7" s="1"/>
      <c r="F7" s="1"/>
      <c r="L7" s="192" t="s">
        <v>8</v>
      </c>
      <c r="M7" s="192"/>
      <c r="N7" s="192"/>
      <c r="O7" s="192"/>
      <c r="P7" s="192"/>
      <c r="Q7" s="192"/>
      <c r="R7" s="192"/>
      <c r="S7" s="192"/>
    </row>
    <row r="8" spans="12:19" ht="18">
      <c r="L8" s="192" t="s">
        <v>9</v>
      </c>
      <c r="M8" s="192"/>
      <c r="N8" s="192"/>
      <c r="O8" s="192"/>
      <c r="P8" s="192"/>
      <c r="Q8" s="192"/>
      <c r="R8" s="192"/>
      <c r="S8" s="192"/>
    </row>
    <row r="9" spans="1:19" ht="23.25" customHeight="1">
      <c r="A9" s="1" t="s">
        <v>10</v>
      </c>
      <c r="B9" s="1"/>
      <c r="C9" s="1"/>
      <c r="D9" s="1"/>
      <c r="E9" s="1"/>
      <c r="F9" s="1"/>
      <c r="L9" s="192" t="s">
        <v>11</v>
      </c>
      <c r="M9" s="192"/>
      <c r="N9" s="192"/>
      <c r="O9" s="192"/>
      <c r="P9" s="192"/>
      <c r="Q9" s="192"/>
      <c r="R9" s="192"/>
      <c r="S9" s="192"/>
    </row>
    <row r="10" spans="1:22" ht="21.75" customHeight="1">
      <c r="A10" s="192" t="s">
        <v>12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5"/>
      <c r="V10" s="5"/>
    </row>
    <row r="11" spans="1:22" ht="18">
      <c r="A11" s="192" t="s">
        <v>13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5"/>
      <c r="V11" s="5"/>
    </row>
    <row r="12" spans="1:22" ht="18">
      <c r="A12" s="192" t="s">
        <v>14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5"/>
      <c r="V12" s="5"/>
    </row>
    <row r="13" spans="1:23" ht="12.75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">
      <c r="A14" s="7" t="s">
        <v>16</v>
      </c>
      <c r="B14" s="8" t="s">
        <v>17</v>
      </c>
      <c r="C14" s="8" t="s">
        <v>18</v>
      </c>
      <c r="D14" s="9" t="s">
        <v>19</v>
      </c>
      <c r="E14" s="8" t="s">
        <v>20</v>
      </c>
      <c r="F14" s="8" t="s">
        <v>21</v>
      </c>
      <c r="G14" s="8" t="s">
        <v>22</v>
      </c>
      <c r="H14" s="8" t="s">
        <v>23</v>
      </c>
      <c r="I14" s="194" t="s">
        <v>24</v>
      </c>
      <c r="J14" s="194"/>
      <c r="K14" s="8" t="s">
        <v>25</v>
      </c>
      <c r="L14" s="8" t="s">
        <v>26</v>
      </c>
      <c r="M14" s="194" t="s">
        <v>27</v>
      </c>
      <c r="N14" s="194"/>
      <c r="O14" s="194"/>
      <c r="P14" s="194"/>
      <c r="Q14" s="194"/>
      <c r="R14" s="194"/>
      <c r="S14" s="194"/>
      <c r="T14" s="10"/>
      <c r="U14" s="6"/>
      <c r="V14" s="6"/>
      <c r="W14" s="6"/>
    </row>
    <row r="15" spans="1:23" ht="15">
      <c r="A15" s="11" t="s">
        <v>28</v>
      </c>
      <c r="B15" s="12" t="s">
        <v>29</v>
      </c>
      <c r="C15" s="12" t="s">
        <v>30</v>
      </c>
      <c r="D15" s="13"/>
      <c r="E15" s="12" t="s">
        <v>31</v>
      </c>
      <c r="F15" s="12" t="s">
        <v>32</v>
      </c>
      <c r="G15" s="12" t="s">
        <v>33</v>
      </c>
      <c r="H15" s="12" t="s">
        <v>34</v>
      </c>
      <c r="I15" s="8" t="s">
        <v>35</v>
      </c>
      <c r="J15" s="14" t="s">
        <v>36</v>
      </c>
      <c r="K15" s="12" t="s">
        <v>37</v>
      </c>
      <c r="L15" s="12" t="s">
        <v>38</v>
      </c>
      <c r="M15" s="12" t="s">
        <v>39</v>
      </c>
      <c r="N15" s="194" t="s">
        <v>40</v>
      </c>
      <c r="O15" s="194"/>
      <c r="P15" s="194"/>
      <c r="Q15" s="194"/>
      <c r="R15" s="194"/>
      <c r="S15" s="194"/>
      <c r="T15" s="15" t="s">
        <v>41</v>
      </c>
      <c r="U15" s="6"/>
      <c r="V15" s="6"/>
      <c r="W15" s="6"/>
    </row>
    <row r="16" spans="1:23" ht="15">
      <c r="A16" s="11" t="s">
        <v>42</v>
      </c>
      <c r="B16" s="12" t="s">
        <v>43</v>
      </c>
      <c r="C16" s="12"/>
      <c r="D16" s="13"/>
      <c r="E16" s="12" t="s">
        <v>44</v>
      </c>
      <c r="F16" s="12"/>
      <c r="G16" s="12" t="s">
        <v>45</v>
      </c>
      <c r="H16" s="12" t="s">
        <v>46</v>
      </c>
      <c r="I16" s="12" t="s">
        <v>47</v>
      </c>
      <c r="J16" s="14" t="s">
        <v>48</v>
      </c>
      <c r="K16" s="12"/>
      <c r="L16" s="12" t="s">
        <v>49</v>
      </c>
      <c r="M16" s="12" t="s">
        <v>50</v>
      </c>
      <c r="N16" s="8" t="s">
        <v>51</v>
      </c>
      <c r="O16" s="8" t="s">
        <v>52</v>
      </c>
      <c r="P16" s="8" t="s">
        <v>53</v>
      </c>
      <c r="Q16" s="8" t="s">
        <v>54</v>
      </c>
      <c r="R16" s="8" t="s">
        <v>55</v>
      </c>
      <c r="S16" s="8" t="s">
        <v>56</v>
      </c>
      <c r="T16" s="15" t="s">
        <v>57</v>
      </c>
      <c r="U16" s="6"/>
      <c r="V16" s="6"/>
      <c r="W16" s="6"/>
    </row>
    <row r="17" spans="1:23" ht="15">
      <c r="A17" s="11" t="s">
        <v>58</v>
      </c>
      <c r="B17" s="12"/>
      <c r="C17" s="12"/>
      <c r="D17" s="13"/>
      <c r="E17" s="12"/>
      <c r="F17" s="12"/>
      <c r="G17" s="12" t="s">
        <v>59</v>
      </c>
      <c r="H17" s="12" t="s">
        <v>60</v>
      </c>
      <c r="I17" s="12"/>
      <c r="J17" s="14" t="s">
        <v>61</v>
      </c>
      <c r="K17" s="12"/>
      <c r="L17" s="12"/>
      <c r="M17" s="12" t="s">
        <v>62</v>
      </c>
      <c r="N17" s="12"/>
      <c r="O17" s="12"/>
      <c r="P17" s="12"/>
      <c r="Q17" s="12"/>
      <c r="R17" s="12" t="s">
        <v>63</v>
      </c>
      <c r="S17" s="12" t="s">
        <v>63</v>
      </c>
      <c r="T17" s="15"/>
      <c r="U17" s="6"/>
      <c r="V17" s="6"/>
      <c r="W17" s="6"/>
    </row>
    <row r="18" spans="1:23" ht="15">
      <c r="A18" s="16" t="s">
        <v>64</v>
      </c>
      <c r="B18" s="17"/>
      <c r="C18" s="17"/>
      <c r="D18" s="18"/>
      <c r="E18" s="17"/>
      <c r="F18" s="17"/>
      <c r="G18" s="17"/>
      <c r="H18" s="17"/>
      <c r="I18" s="17"/>
      <c r="J18" s="19"/>
      <c r="K18" s="17"/>
      <c r="L18" s="17"/>
      <c r="M18" s="17"/>
      <c r="N18" s="17"/>
      <c r="O18" s="17"/>
      <c r="P18" s="17"/>
      <c r="Q18" s="17"/>
      <c r="R18" s="15" t="s">
        <v>62</v>
      </c>
      <c r="S18" s="15" t="s">
        <v>62</v>
      </c>
      <c r="T18" s="17"/>
      <c r="U18" s="6"/>
      <c r="V18" s="6"/>
      <c r="W18" s="6"/>
    </row>
    <row r="19" spans="1:24" ht="19.5" customHeight="1">
      <c r="A19" s="20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2">
        <v>20</v>
      </c>
      <c r="U19" s="6"/>
      <c r="V19" s="6"/>
      <c r="W19" s="6"/>
      <c r="X19" s="6"/>
    </row>
    <row r="20" spans="1:24" ht="15.75">
      <c r="A20" s="195" t="s">
        <v>65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6"/>
      <c r="V20" s="6"/>
      <c r="W20" s="6"/>
      <c r="X20" s="6"/>
    </row>
    <row r="21" spans="1:24" ht="15">
      <c r="A21" s="23"/>
      <c r="B21" s="24">
        <v>1</v>
      </c>
      <c r="C21" s="25">
        <v>13</v>
      </c>
      <c r="D21" s="26" t="s">
        <v>66</v>
      </c>
      <c r="E21" s="25">
        <v>2.9</v>
      </c>
      <c r="F21" s="25" t="s">
        <v>67</v>
      </c>
      <c r="G21" s="25" t="s">
        <v>68</v>
      </c>
      <c r="H21" s="27" t="s">
        <v>69</v>
      </c>
      <c r="I21" s="25" t="s">
        <v>70</v>
      </c>
      <c r="J21" s="25" t="s">
        <v>71</v>
      </c>
      <c r="K21" s="25" t="s">
        <v>72</v>
      </c>
      <c r="L21" s="25" t="s">
        <v>73</v>
      </c>
      <c r="M21" s="28">
        <f aca="true" t="shared" si="0" ref="M21:M34">SUM(N21:Q21)</f>
        <v>16.2</v>
      </c>
      <c r="N21" s="29">
        <v>16.2</v>
      </c>
      <c r="O21" s="25"/>
      <c r="P21" s="25"/>
      <c r="Q21" s="25"/>
      <c r="R21" s="30"/>
      <c r="S21" s="30">
        <v>74</v>
      </c>
      <c r="T21" s="31"/>
      <c r="U21" s="6"/>
      <c r="V21" s="6"/>
      <c r="W21" s="6"/>
      <c r="X21" s="6"/>
    </row>
    <row r="22" spans="1:24" ht="15">
      <c r="A22" s="23"/>
      <c r="B22" s="32">
        <v>2</v>
      </c>
      <c r="C22" s="33">
        <v>13</v>
      </c>
      <c r="D22" s="34" t="s">
        <v>74</v>
      </c>
      <c r="E22" s="33">
        <v>2.4</v>
      </c>
      <c r="F22" s="33" t="s">
        <v>67</v>
      </c>
      <c r="G22" s="33" t="s">
        <v>68</v>
      </c>
      <c r="H22" s="35" t="s">
        <v>69</v>
      </c>
      <c r="I22" s="33" t="s">
        <v>70</v>
      </c>
      <c r="J22" s="33" t="s">
        <v>71</v>
      </c>
      <c r="K22" s="33" t="s">
        <v>72</v>
      </c>
      <c r="L22" s="33" t="s">
        <v>73</v>
      </c>
      <c r="M22" s="36">
        <f t="shared" si="0"/>
        <v>13.4</v>
      </c>
      <c r="N22" s="37">
        <v>13.4</v>
      </c>
      <c r="O22" s="33"/>
      <c r="P22" s="33"/>
      <c r="Q22" s="33"/>
      <c r="R22" s="38"/>
      <c r="S22" s="38">
        <v>58</v>
      </c>
      <c r="T22" s="39"/>
      <c r="U22" s="6"/>
      <c r="V22" s="6"/>
      <c r="W22" s="6"/>
      <c r="X22" s="6"/>
    </row>
    <row r="23" spans="1:30" ht="15">
      <c r="A23" s="23"/>
      <c r="B23" s="32">
        <v>3</v>
      </c>
      <c r="C23" s="33">
        <v>14</v>
      </c>
      <c r="D23" s="34" t="s">
        <v>75</v>
      </c>
      <c r="E23" s="33">
        <v>2.2</v>
      </c>
      <c r="F23" s="33" t="s">
        <v>67</v>
      </c>
      <c r="G23" s="33" t="s">
        <v>68</v>
      </c>
      <c r="H23" s="35" t="s">
        <v>69</v>
      </c>
      <c r="I23" s="33" t="s">
        <v>70</v>
      </c>
      <c r="J23" s="33" t="s">
        <v>71</v>
      </c>
      <c r="K23" s="33" t="s">
        <v>72</v>
      </c>
      <c r="L23" s="33" t="s">
        <v>76</v>
      </c>
      <c r="M23" s="36">
        <f t="shared" si="0"/>
        <v>12.3</v>
      </c>
      <c r="N23" s="37">
        <v>12.3</v>
      </c>
      <c r="O23" s="33"/>
      <c r="P23" s="33"/>
      <c r="Q23" s="33"/>
      <c r="R23" s="38">
        <v>70</v>
      </c>
      <c r="S23" s="38"/>
      <c r="T23" s="39"/>
      <c r="U23" s="6"/>
      <c r="V23" s="6"/>
      <c r="X23" s="40" t="s">
        <v>20</v>
      </c>
      <c r="Y23" s="40" t="s">
        <v>77</v>
      </c>
      <c r="Z23" s="40" t="s">
        <v>78</v>
      </c>
      <c r="AA23" s="41" t="s">
        <v>79</v>
      </c>
      <c r="AB23" s="42" t="s">
        <v>80</v>
      </c>
      <c r="AC23" s="42" t="s">
        <v>79</v>
      </c>
      <c r="AD23" s="41" t="s">
        <v>81</v>
      </c>
    </row>
    <row r="24" spans="1:30" ht="15">
      <c r="A24" s="23"/>
      <c r="B24" s="32">
        <v>4</v>
      </c>
      <c r="C24" s="33">
        <v>16</v>
      </c>
      <c r="D24" s="34" t="s">
        <v>82</v>
      </c>
      <c r="E24" s="33">
        <v>0.9</v>
      </c>
      <c r="F24" s="33" t="s">
        <v>83</v>
      </c>
      <c r="G24" s="33" t="s">
        <v>84</v>
      </c>
      <c r="H24" s="35" t="s">
        <v>69</v>
      </c>
      <c r="I24" s="33" t="s">
        <v>70</v>
      </c>
      <c r="J24" s="33" t="s">
        <v>71</v>
      </c>
      <c r="K24" s="33" t="s">
        <v>72</v>
      </c>
      <c r="L24" s="33" t="s">
        <v>85</v>
      </c>
      <c r="M24" s="36">
        <f t="shared" si="0"/>
        <v>7.2</v>
      </c>
      <c r="N24" s="37"/>
      <c r="O24" s="33">
        <v>7.2</v>
      </c>
      <c r="P24" s="33"/>
      <c r="Q24" s="33"/>
      <c r="R24" s="38"/>
      <c r="S24" s="38"/>
      <c r="T24" s="39"/>
      <c r="U24" s="6"/>
      <c r="V24" s="6"/>
      <c r="X24" s="43" t="s">
        <v>86</v>
      </c>
      <c r="Y24" s="43" t="s">
        <v>87</v>
      </c>
      <c r="Z24" s="43" t="s">
        <v>88</v>
      </c>
      <c r="AA24" s="44" t="s">
        <v>88</v>
      </c>
      <c r="AB24" s="44" t="s">
        <v>89</v>
      </c>
      <c r="AC24" s="44" t="s">
        <v>89</v>
      </c>
      <c r="AD24" s="44" t="s">
        <v>89</v>
      </c>
    </row>
    <row r="25" spans="1:30" ht="15">
      <c r="A25" s="23"/>
      <c r="B25" s="32">
        <v>5</v>
      </c>
      <c r="C25" s="33">
        <v>27</v>
      </c>
      <c r="D25" s="34" t="s">
        <v>90</v>
      </c>
      <c r="E25" s="33">
        <v>1</v>
      </c>
      <c r="F25" s="33" t="s">
        <v>67</v>
      </c>
      <c r="G25" s="33" t="s">
        <v>68</v>
      </c>
      <c r="H25" s="35" t="s">
        <v>69</v>
      </c>
      <c r="I25" s="33" t="s">
        <v>70</v>
      </c>
      <c r="J25" s="33" t="s">
        <v>71</v>
      </c>
      <c r="K25" s="33" t="s">
        <v>72</v>
      </c>
      <c r="L25" s="33" t="s">
        <v>91</v>
      </c>
      <c r="M25" s="36">
        <f t="shared" si="0"/>
        <v>8</v>
      </c>
      <c r="N25" s="37">
        <v>6.7</v>
      </c>
      <c r="O25" s="33">
        <v>1.3</v>
      </c>
      <c r="P25" s="33"/>
      <c r="Q25" s="45"/>
      <c r="R25" s="45"/>
      <c r="S25" s="45"/>
      <c r="T25" s="39"/>
      <c r="U25" s="6"/>
      <c r="V25" s="6"/>
      <c r="X25" s="43"/>
      <c r="Y25" s="43"/>
      <c r="Z25" s="43"/>
      <c r="AA25" s="44"/>
      <c r="AB25" s="44"/>
      <c r="AC25" s="44"/>
      <c r="AD25" s="44"/>
    </row>
    <row r="26" spans="1:30" ht="15">
      <c r="A26" s="23"/>
      <c r="B26" s="32">
        <v>6</v>
      </c>
      <c r="C26" s="33">
        <v>28</v>
      </c>
      <c r="D26" s="34" t="s">
        <v>92</v>
      </c>
      <c r="E26" s="33">
        <v>1.2</v>
      </c>
      <c r="F26" s="33" t="s">
        <v>67</v>
      </c>
      <c r="G26" s="33" t="s">
        <v>93</v>
      </c>
      <c r="H26" s="35" t="s">
        <v>69</v>
      </c>
      <c r="I26" s="33" t="s">
        <v>70</v>
      </c>
      <c r="J26" s="33" t="s">
        <v>71</v>
      </c>
      <c r="K26" s="33" t="s">
        <v>72</v>
      </c>
      <c r="L26" s="33" t="s">
        <v>91</v>
      </c>
      <c r="M26" s="36">
        <f t="shared" si="0"/>
        <v>9.6</v>
      </c>
      <c r="N26" s="37">
        <v>8</v>
      </c>
      <c r="O26" s="33">
        <v>1.6</v>
      </c>
      <c r="P26" s="45"/>
      <c r="Q26" s="45"/>
      <c r="R26" s="38"/>
      <c r="S26" s="45"/>
      <c r="T26" s="39"/>
      <c r="U26" s="6"/>
      <c r="V26" s="6"/>
      <c r="X26" s="43"/>
      <c r="Y26" s="43"/>
      <c r="Z26" s="43"/>
      <c r="AA26" s="44"/>
      <c r="AB26" s="44"/>
      <c r="AC26" s="44"/>
      <c r="AD26" s="44"/>
    </row>
    <row r="27" spans="1:30" ht="18">
      <c r="A27" s="46" t="s">
        <v>94</v>
      </c>
      <c r="B27" s="32">
        <v>7</v>
      </c>
      <c r="C27" s="33">
        <v>28</v>
      </c>
      <c r="D27" s="34" t="s">
        <v>95</v>
      </c>
      <c r="E27" s="33">
        <v>1.1</v>
      </c>
      <c r="F27" s="33" t="s">
        <v>67</v>
      </c>
      <c r="G27" s="33" t="s">
        <v>68</v>
      </c>
      <c r="H27" s="35" t="s">
        <v>69</v>
      </c>
      <c r="I27" s="33" t="s">
        <v>70</v>
      </c>
      <c r="J27" s="33" t="s">
        <v>71</v>
      </c>
      <c r="K27" s="33" t="s">
        <v>72</v>
      </c>
      <c r="L27" s="33" t="s">
        <v>91</v>
      </c>
      <c r="M27" s="36">
        <f t="shared" si="0"/>
        <v>8.8</v>
      </c>
      <c r="N27" s="37">
        <v>7.3</v>
      </c>
      <c r="O27" s="33">
        <v>1.5</v>
      </c>
      <c r="P27" s="33"/>
      <c r="Q27" s="33"/>
      <c r="R27" s="38"/>
      <c r="S27" s="38"/>
      <c r="T27" s="39"/>
      <c r="U27" s="6"/>
      <c r="V27" s="6"/>
      <c r="X27" s="43"/>
      <c r="Y27" s="43"/>
      <c r="Z27" s="43"/>
      <c r="AA27" s="44"/>
      <c r="AB27" s="44"/>
      <c r="AC27" s="44"/>
      <c r="AD27" s="44"/>
    </row>
    <row r="28" spans="1:30" ht="18">
      <c r="A28" s="46" t="s">
        <v>96</v>
      </c>
      <c r="B28" s="32">
        <v>8</v>
      </c>
      <c r="C28" s="33">
        <v>50</v>
      </c>
      <c r="D28" s="34" t="s">
        <v>97</v>
      </c>
      <c r="E28" s="33">
        <v>0.7</v>
      </c>
      <c r="F28" s="33" t="s">
        <v>67</v>
      </c>
      <c r="G28" s="33" t="s">
        <v>68</v>
      </c>
      <c r="H28" s="35" t="s">
        <v>69</v>
      </c>
      <c r="I28" s="33" t="s">
        <v>70</v>
      </c>
      <c r="J28" s="33" t="s">
        <v>71</v>
      </c>
      <c r="K28" s="33" t="s">
        <v>72</v>
      </c>
      <c r="L28" s="33" t="s">
        <v>98</v>
      </c>
      <c r="M28" s="36">
        <f t="shared" si="0"/>
        <v>4.7</v>
      </c>
      <c r="N28" s="37">
        <v>4.7</v>
      </c>
      <c r="O28" s="33"/>
      <c r="P28" s="33"/>
      <c r="Q28" s="33"/>
      <c r="R28" s="38"/>
      <c r="S28" s="38">
        <v>10</v>
      </c>
      <c r="T28" s="39"/>
      <c r="U28" s="6"/>
      <c r="V28" s="6"/>
      <c r="X28" s="43"/>
      <c r="Y28" s="43"/>
      <c r="Z28" s="43"/>
      <c r="AA28" s="44"/>
      <c r="AB28" s="44"/>
      <c r="AC28" s="44"/>
      <c r="AD28" s="44"/>
    </row>
    <row r="29" spans="1:30" ht="15">
      <c r="A29" s="23"/>
      <c r="B29" s="32">
        <v>9</v>
      </c>
      <c r="C29" s="33">
        <v>64</v>
      </c>
      <c r="D29" s="34" t="s">
        <v>99</v>
      </c>
      <c r="E29" s="33">
        <v>1.5</v>
      </c>
      <c r="F29" s="33" t="s">
        <v>67</v>
      </c>
      <c r="G29" s="33" t="s">
        <v>68</v>
      </c>
      <c r="H29" s="35" t="s">
        <v>69</v>
      </c>
      <c r="I29" s="33" t="s">
        <v>70</v>
      </c>
      <c r="J29" s="33" t="s">
        <v>71</v>
      </c>
      <c r="K29" s="33" t="s">
        <v>72</v>
      </c>
      <c r="L29" s="33" t="s">
        <v>91</v>
      </c>
      <c r="M29" s="36">
        <f t="shared" si="0"/>
        <v>12</v>
      </c>
      <c r="N29" s="37">
        <v>10</v>
      </c>
      <c r="O29" s="33">
        <v>2</v>
      </c>
      <c r="P29" s="33"/>
      <c r="Q29" s="33"/>
      <c r="R29" s="38"/>
      <c r="S29" s="38"/>
      <c r="T29" s="39"/>
      <c r="U29" s="6"/>
      <c r="V29" s="6"/>
      <c r="X29" s="43"/>
      <c r="Y29" s="43"/>
      <c r="Z29" s="43"/>
      <c r="AA29" s="44"/>
      <c r="AB29" s="44"/>
      <c r="AC29" s="44"/>
      <c r="AD29" s="44"/>
    </row>
    <row r="30" spans="1:30" ht="15">
      <c r="A30" s="23"/>
      <c r="B30" s="32">
        <v>10</v>
      </c>
      <c r="C30" s="33">
        <v>70</v>
      </c>
      <c r="D30" s="34" t="s">
        <v>100</v>
      </c>
      <c r="E30" s="33">
        <v>0.6</v>
      </c>
      <c r="F30" s="33" t="s">
        <v>67</v>
      </c>
      <c r="G30" s="33" t="s">
        <v>68</v>
      </c>
      <c r="H30" s="35" t="s">
        <v>69</v>
      </c>
      <c r="I30" s="33" t="s">
        <v>70</v>
      </c>
      <c r="J30" s="33" t="s">
        <v>71</v>
      </c>
      <c r="K30" s="33" t="s">
        <v>72</v>
      </c>
      <c r="L30" s="33" t="s">
        <v>91</v>
      </c>
      <c r="M30" s="36">
        <f t="shared" si="0"/>
        <v>4.8</v>
      </c>
      <c r="N30" s="37">
        <v>4</v>
      </c>
      <c r="O30" s="33">
        <v>0.8</v>
      </c>
      <c r="P30" s="33"/>
      <c r="Q30" s="33"/>
      <c r="R30" s="38"/>
      <c r="S30" s="38"/>
      <c r="T30" s="39"/>
      <c r="U30" s="6"/>
      <c r="V30" s="6"/>
      <c r="X30" s="43"/>
      <c r="Y30" s="43"/>
      <c r="Z30" s="43"/>
      <c r="AA30" s="44"/>
      <c r="AB30" s="44"/>
      <c r="AC30" s="44"/>
      <c r="AD30" s="44"/>
    </row>
    <row r="31" spans="1:30" ht="15">
      <c r="A31" s="23"/>
      <c r="B31" s="32">
        <v>11</v>
      </c>
      <c r="C31" s="33">
        <v>72</v>
      </c>
      <c r="D31" s="34" t="s">
        <v>101</v>
      </c>
      <c r="E31" s="33">
        <v>1.2</v>
      </c>
      <c r="F31" s="33" t="s">
        <v>67</v>
      </c>
      <c r="G31" s="33" t="s">
        <v>68</v>
      </c>
      <c r="H31" s="35" t="s">
        <v>69</v>
      </c>
      <c r="I31" s="33" t="s">
        <v>70</v>
      </c>
      <c r="J31" s="33" t="s">
        <v>71</v>
      </c>
      <c r="K31" s="33" t="s">
        <v>72</v>
      </c>
      <c r="L31" s="33" t="s">
        <v>102</v>
      </c>
      <c r="M31" s="36">
        <f t="shared" si="0"/>
        <v>9.6</v>
      </c>
      <c r="N31" s="37">
        <v>8</v>
      </c>
      <c r="O31" s="33"/>
      <c r="P31" s="33"/>
      <c r="Q31" s="33">
        <v>1.6</v>
      </c>
      <c r="R31" s="45"/>
      <c r="S31" s="45"/>
      <c r="T31" s="39"/>
      <c r="U31" s="6"/>
      <c r="X31" s="43"/>
      <c r="Y31" s="43"/>
      <c r="Z31" s="43"/>
      <c r="AA31" s="44"/>
      <c r="AB31" s="44"/>
      <c r="AC31" s="44"/>
      <c r="AD31" s="44"/>
    </row>
    <row r="32" spans="1:30" ht="15">
      <c r="A32" s="23"/>
      <c r="B32" s="32">
        <v>12</v>
      </c>
      <c r="C32" s="33">
        <v>73</v>
      </c>
      <c r="D32" s="34" t="s">
        <v>103</v>
      </c>
      <c r="E32" s="33">
        <v>3</v>
      </c>
      <c r="F32" s="33" t="s">
        <v>67</v>
      </c>
      <c r="G32" s="33" t="s">
        <v>68</v>
      </c>
      <c r="H32" s="35" t="s">
        <v>69</v>
      </c>
      <c r="I32" s="33" t="s">
        <v>70</v>
      </c>
      <c r="J32" s="33" t="s">
        <v>71</v>
      </c>
      <c r="K32" s="33" t="s">
        <v>72</v>
      </c>
      <c r="L32" s="33" t="s">
        <v>91</v>
      </c>
      <c r="M32" s="36">
        <f t="shared" si="0"/>
        <v>24</v>
      </c>
      <c r="N32" s="37">
        <v>20</v>
      </c>
      <c r="O32" s="33">
        <v>4</v>
      </c>
      <c r="P32" s="33"/>
      <c r="Q32" s="33"/>
      <c r="R32" s="38"/>
      <c r="S32" s="38"/>
      <c r="T32" s="39"/>
      <c r="U32" s="6"/>
      <c r="X32" s="43"/>
      <c r="Y32" s="43"/>
      <c r="Z32" s="43"/>
      <c r="AA32" s="44"/>
      <c r="AB32" s="44"/>
      <c r="AC32" s="44"/>
      <c r="AD32" s="44"/>
    </row>
    <row r="33" spans="1:30" ht="15">
      <c r="A33" s="23"/>
      <c r="B33" s="32">
        <v>13</v>
      </c>
      <c r="C33" s="33">
        <v>63</v>
      </c>
      <c r="D33" s="34" t="s">
        <v>104</v>
      </c>
      <c r="E33" s="33">
        <v>2.4</v>
      </c>
      <c r="F33" s="33" t="s">
        <v>67</v>
      </c>
      <c r="G33" s="33" t="s">
        <v>68</v>
      </c>
      <c r="H33" s="47" t="s">
        <v>105</v>
      </c>
      <c r="I33" s="33" t="s">
        <v>70</v>
      </c>
      <c r="J33" s="33" t="s">
        <v>71</v>
      </c>
      <c r="K33" s="33" t="s">
        <v>72</v>
      </c>
      <c r="L33" s="33" t="s">
        <v>73</v>
      </c>
      <c r="M33" s="36">
        <f t="shared" si="0"/>
        <v>13.4</v>
      </c>
      <c r="N33" s="37">
        <v>13.4</v>
      </c>
      <c r="O33" s="33"/>
      <c r="P33" s="33"/>
      <c r="Q33" s="33"/>
      <c r="R33" s="38"/>
      <c r="S33" s="38">
        <v>58</v>
      </c>
      <c r="T33" s="39"/>
      <c r="U33" s="6"/>
      <c r="X33" s="43"/>
      <c r="Y33" s="43"/>
      <c r="Z33" s="43"/>
      <c r="AA33" s="44"/>
      <c r="AB33" s="44"/>
      <c r="AC33" s="44"/>
      <c r="AD33" s="44"/>
    </row>
    <row r="34" spans="1:30" ht="15.75">
      <c r="A34" s="23"/>
      <c r="B34" s="32">
        <v>14</v>
      </c>
      <c r="C34" s="33">
        <v>63</v>
      </c>
      <c r="D34" s="34" t="s">
        <v>106</v>
      </c>
      <c r="E34" s="33">
        <v>3.3</v>
      </c>
      <c r="F34" s="33" t="s">
        <v>67</v>
      </c>
      <c r="G34" s="33" t="s">
        <v>68</v>
      </c>
      <c r="H34" s="47" t="s">
        <v>105</v>
      </c>
      <c r="I34" s="33" t="s">
        <v>70</v>
      </c>
      <c r="J34" s="33" t="s">
        <v>71</v>
      </c>
      <c r="K34" s="33" t="s">
        <v>72</v>
      </c>
      <c r="L34" s="33" t="s">
        <v>91</v>
      </c>
      <c r="M34" s="36">
        <f t="shared" si="0"/>
        <v>22</v>
      </c>
      <c r="N34" s="37">
        <v>22</v>
      </c>
      <c r="O34" s="33"/>
      <c r="P34" s="33"/>
      <c r="Q34" s="33"/>
      <c r="R34" s="38">
        <v>47</v>
      </c>
      <c r="S34" s="38"/>
      <c r="T34" s="39"/>
      <c r="U34" s="6"/>
      <c r="X34" s="48">
        <v>6.6</v>
      </c>
      <c r="Y34" s="48">
        <v>8</v>
      </c>
      <c r="Z34" s="48">
        <v>7</v>
      </c>
      <c r="AA34" s="48">
        <v>3</v>
      </c>
      <c r="AB34" s="49">
        <f>SUM(X34*Y34*Z34/(Z34+AA34))</f>
        <v>36.959999999999994</v>
      </c>
      <c r="AC34" s="49">
        <f>SUM(X34*Y34*AA34/(Z34+AA34))</f>
        <v>15.839999999999998</v>
      </c>
      <c r="AD34" s="48">
        <f>SUM(AB34:AC34)</f>
        <v>52.79999999999999</v>
      </c>
    </row>
    <row r="35" spans="1:30" ht="16.5">
      <c r="A35" s="50" t="s">
        <v>81</v>
      </c>
      <c r="B35" s="51"/>
      <c r="C35" s="52"/>
      <c r="D35" s="52"/>
      <c r="E35" s="52">
        <f>SUM(E21:E34)</f>
        <v>24.399999999999995</v>
      </c>
      <c r="F35" s="53"/>
      <c r="G35" s="52"/>
      <c r="H35" s="52"/>
      <c r="I35" s="52"/>
      <c r="J35" s="52"/>
      <c r="K35" s="52"/>
      <c r="L35" s="52"/>
      <c r="M35" s="54">
        <f aca="true" t="shared" si="1" ref="M35:S35">SUM(M21:M34)</f>
        <v>166</v>
      </c>
      <c r="N35" s="54">
        <f t="shared" si="1"/>
        <v>146</v>
      </c>
      <c r="O35" s="54">
        <f t="shared" si="1"/>
        <v>18.4</v>
      </c>
      <c r="P35" s="54">
        <f t="shared" si="1"/>
        <v>0</v>
      </c>
      <c r="Q35" s="54">
        <f t="shared" si="1"/>
        <v>1.6</v>
      </c>
      <c r="R35" s="54">
        <f t="shared" si="1"/>
        <v>117</v>
      </c>
      <c r="S35" s="54">
        <f t="shared" si="1"/>
        <v>200</v>
      </c>
      <c r="T35" s="55"/>
      <c r="X35" s="6"/>
      <c r="Y35" s="6"/>
      <c r="Z35" s="6"/>
      <c r="AA35" s="6"/>
      <c r="AB35" s="6"/>
      <c r="AC35" s="6"/>
      <c r="AD35" s="6"/>
    </row>
    <row r="36" spans="1:30" ht="18">
      <c r="A36" s="56"/>
      <c r="B36" s="57">
        <v>1</v>
      </c>
      <c r="C36" s="35">
        <v>36</v>
      </c>
      <c r="D36" s="35">
        <v>5</v>
      </c>
      <c r="E36" s="35">
        <v>1.2</v>
      </c>
      <c r="F36" s="35" t="s">
        <v>67</v>
      </c>
      <c r="G36" s="35" t="s">
        <v>68</v>
      </c>
      <c r="H36" s="35" t="s">
        <v>69</v>
      </c>
      <c r="I36" s="35" t="s">
        <v>70</v>
      </c>
      <c r="J36" s="35" t="s">
        <v>71</v>
      </c>
      <c r="K36" s="35" t="s">
        <v>72</v>
      </c>
      <c r="L36" s="33" t="s">
        <v>102</v>
      </c>
      <c r="M36" s="58">
        <f aca="true" t="shared" si="2" ref="M36:M43">SUM(N36:Q36)</f>
        <v>9.6</v>
      </c>
      <c r="N36" s="35">
        <v>8</v>
      </c>
      <c r="O36" s="35"/>
      <c r="P36" s="35"/>
      <c r="Q36" s="58">
        <v>1.6</v>
      </c>
      <c r="R36" s="58"/>
      <c r="S36" s="58"/>
      <c r="T36" s="59"/>
      <c r="X36" s="6"/>
      <c r="Y36" s="6"/>
      <c r="Z36" s="6"/>
      <c r="AA36" s="6"/>
      <c r="AB36" s="6"/>
      <c r="AC36" s="6"/>
      <c r="AD36" s="6"/>
    </row>
    <row r="37" spans="1:30" ht="18">
      <c r="A37" s="60"/>
      <c r="B37" s="57">
        <v>2</v>
      </c>
      <c r="C37" s="35">
        <v>32</v>
      </c>
      <c r="D37" s="35">
        <v>1</v>
      </c>
      <c r="E37" s="35">
        <v>0.3</v>
      </c>
      <c r="F37" s="35" t="s">
        <v>67</v>
      </c>
      <c r="G37" s="35" t="s">
        <v>68</v>
      </c>
      <c r="H37" s="35" t="s">
        <v>69</v>
      </c>
      <c r="I37" s="35" t="s">
        <v>70</v>
      </c>
      <c r="J37" s="35" t="s">
        <v>71</v>
      </c>
      <c r="K37" s="35" t="s">
        <v>72</v>
      </c>
      <c r="L37" s="33" t="s">
        <v>91</v>
      </c>
      <c r="M37" s="58">
        <f t="shared" si="2"/>
        <v>2.4</v>
      </c>
      <c r="N37" s="35">
        <v>2</v>
      </c>
      <c r="O37" s="35">
        <v>0.4</v>
      </c>
      <c r="P37" s="35"/>
      <c r="Q37" s="58"/>
      <c r="R37" s="58"/>
      <c r="S37" s="58"/>
      <c r="T37" s="59"/>
      <c r="X37" s="6"/>
      <c r="Y37" s="6"/>
      <c r="Z37" s="6"/>
      <c r="AA37" s="6"/>
      <c r="AB37" s="6"/>
      <c r="AC37" s="6"/>
      <c r="AD37" s="6"/>
    </row>
    <row r="38" spans="1:20" ht="18">
      <c r="A38" s="60" t="s">
        <v>107</v>
      </c>
      <c r="B38" s="57">
        <v>3</v>
      </c>
      <c r="C38" s="35">
        <v>28</v>
      </c>
      <c r="D38" s="35">
        <v>5</v>
      </c>
      <c r="E38" s="35">
        <v>0.3</v>
      </c>
      <c r="F38" s="35" t="s">
        <v>67</v>
      </c>
      <c r="G38" s="35" t="s">
        <v>68</v>
      </c>
      <c r="H38" s="35" t="s">
        <v>69</v>
      </c>
      <c r="I38" s="35" t="s">
        <v>70</v>
      </c>
      <c r="J38" s="35" t="s">
        <v>71</v>
      </c>
      <c r="K38" s="35" t="s">
        <v>72</v>
      </c>
      <c r="L38" s="33" t="s">
        <v>98</v>
      </c>
      <c r="M38" s="58">
        <f t="shared" si="2"/>
        <v>2.4</v>
      </c>
      <c r="N38" s="35">
        <v>2</v>
      </c>
      <c r="O38" s="35"/>
      <c r="P38" s="35">
        <v>0.4</v>
      </c>
      <c r="Q38" s="58"/>
      <c r="R38" s="58"/>
      <c r="S38" s="58"/>
      <c r="T38" s="59"/>
    </row>
    <row r="39" spans="1:20" ht="18">
      <c r="A39" s="60" t="s">
        <v>108</v>
      </c>
      <c r="B39" s="57">
        <v>4</v>
      </c>
      <c r="C39" s="35">
        <v>16</v>
      </c>
      <c r="D39" s="35">
        <v>5</v>
      </c>
      <c r="E39" s="35">
        <v>0.3</v>
      </c>
      <c r="F39" s="35" t="s">
        <v>67</v>
      </c>
      <c r="G39" s="35" t="s">
        <v>68</v>
      </c>
      <c r="H39" s="35" t="s">
        <v>69</v>
      </c>
      <c r="I39" s="35" t="s">
        <v>70</v>
      </c>
      <c r="J39" s="35" t="s">
        <v>71</v>
      </c>
      <c r="K39" s="35" t="s">
        <v>72</v>
      </c>
      <c r="L39" s="33" t="s">
        <v>98</v>
      </c>
      <c r="M39" s="58">
        <f t="shared" si="2"/>
        <v>2.4</v>
      </c>
      <c r="N39" s="35">
        <v>2</v>
      </c>
      <c r="O39" s="35"/>
      <c r="P39" s="35">
        <v>0.4</v>
      </c>
      <c r="Q39" s="58"/>
      <c r="R39" s="58"/>
      <c r="S39" s="58"/>
      <c r="T39" s="59"/>
    </row>
    <row r="40" spans="1:20" ht="18">
      <c r="A40" s="60"/>
      <c r="B40" s="57">
        <v>5</v>
      </c>
      <c r="C40" s="35">
        <v>6</v>
      </c>
      <c r="D40" s="35">
        <v>27.34</v>
      </c>
      <c r="E40" s="35">
        <v>1.4</v>
      </c>
      <c r="F40" s="35" t="s">
        <v>67</v>
      </c>
      <c r="G40" s="35" t="s">
        <v>68</v>
      </c>
      <c r="H40" s="35" t="s">
        <v>69</v>
      </c>
      <c r="I40" s="35" t="s">
        <v>70</v>
      </c>
      <c r="J40" s="35" t="s">
        <v>71</v>
      </c>
      <c r="K40" s="35" t="s">
        <v>72</v>
      </c>
      <c r="L40" s="35" t="s">
        <v>73</v>
      </c>
      <c r="M40" s="58">
        <f t="shared" si="2"/>
        <v>11.2</v>
      </c>
      <c r="N40" s="35">
        <v>7.8</v>
      </c>
      <c r="O40" s="35"/>
      <c r="P40" s="35">
        <v>3.4</v>
      </c>
      <c r="Q40" s="45"/>
      <c r="R40" s="58"/>
      <c r="S40" s="58"/>
      <c r="T40" s="59"/>
    </row>
    <row r="41" spans="1:20" ht="18">
      <c r="A41" s="60"/>
      <c r="B41" s="57">
        <v>6</v>
      </c>
      <c r="C41" s="35">
        <v>59</v>
      </c>
      <c r="D41" s="35">
        <v>3</v>
      </c>
      <c r="E41" s="35">
        <v>0.4</v>
      </c>
      <c r="F41" s="35" t="s">
        <v>67</v>
      </c>
      <c r="G41" s="35" t="s">
        <v>84</v>
      </c>
      <c r="H41" s="35" t="s">
        <v>69</v>
      </c>
      <c r="I41" s="35" t="s">
        <v>70</v>
      </c>
      <c r="J41" s="35" t="s">
        <v>71</v>
      </c>
      <c r="K41" s="35" t="s">
        <v>72</v>
      </c>
      <c r="L41" s="33" t="s">
        <v>91</v>
      </c>
      <c r="M41" s="58">
        <f t="shared" si="2"/>
        <v>3.2</v>
      </c>
      <c r="N41" s="35">
        <v>2.7</v>
      </c>
      <c r="O41" s="35">
        <v>0.5</v>
      </c>
      <c r="P41" s="35"/>
      <c r="Q41" s="45"/>
      <c r="R41" s="58"/>
      <c r="S41" s="58"/>
      <c r="T41" s="59"/>
    </row>
    <row r="42" spans="1:20" ht="18">
      <c r="A42" s="60"/>
      <c r="B42" s="57">
        <v>7</v>
      </c>
      <c r="C42" s="35">
        <v>59</v>
      </c>
      <c r="D42" s="61">
        <v>4</v>
      </c>
      <c r="E42" s="35">
        <v>0.4</v>
      </c>
      <c r="F42" s="35" t="s">
        <v>67</v>
      </c>
      <c r="G42" s="35" t="s">
        <v>84</v>
      </c>
      <c r="H42" s="35" t="s">
        <v>69</v>
      </c>
      <c r="I42" s="35" t="s">
        <v>70</v>
      </c>
      <c r="J42" s="35" t="s">
        <v>71</v>
      </c>
      <c r="K42" s="35" t="s">
        <v>72</v>
      </c>
      <c r="L42" s="33" t="s">
        <v>91</v>
      </c>
      <c r="M42" s="58">
        <f t="shared" si="2"/>
        <v>3.2</v>
      </c>
      <c r="N42" s="35">
        <v>2.7</v>
      </c>
      <c r="O42" s="35">
        <v>0.5</v>
      </c>
      <c r="P42" s="35"/>
      <c r="Q42" s="45"/>
      <c r="R42" s="58"/>
      <c r="S42" s="58"/>
      <c r="T42" s="59"/>
    </row>
    <row r="43" spans="1:20" ht="18">
      <c r="A43" s="62"/>
      <c r="B43" s="57">
        <v>8</v>
      </c>
      <c r="C43" s="35">
        <v>16</v>
      </c>
      <c r="D43" s="35">
        <v>24</v>
      </c>
      <c r="E43" s="35">
        <v>0.4</v>
      </c>
      <c r="F43" s="35" t="s">
        <v>67</v>
      </c>
      <c r="G43" s="35" t="s">
        <v>68</v>
      </c>
      <c r="H43" s="47" t="s">
        <v>105</v>
      </c>
      <c r="I43" s="35" t="s">
        <v>70</v>
      </c>
      <c r="J43" s="35" t="s">
        <v>71</v>
      </c>
      <c r="K43" s="35" t="s">
        <v>72</v>
      </c>
      <c r="L43" s="33" t="s">
        <v>102</v>
      </c>
      <c r="M43" s="58">
        <f t="shared" si="2"/>
        <v>3.2</v>
      </c>
      <c r="N43" s="35">
        <v>2.7</v>
      </c>
      <c r="O43" s="35"/>
      <c r="P43" s="45"/>
      <c r="Q43" s="63">
        <v>0.5</v>
      </c>
      <c r="R43" s="45"/>
      <c r="S43" s="58"/>
      <c r="T43" s="59"/>
    </row>
    <row r="44" spans="1:20" ht="18" customHeight="1">
      <c r="A44" s="50" t="s">
        <v>81</v>
      </c>
      <c r="B44" s="64"/>
      <c r="C44" s="65"/>
      <c r="D44" s="65"/>
      <c r="E44" s="52">
        <f>SUM(E36:E43)</f>
        <v>4.7</v>
      </c>
      <c r="F44" s="65"/>
      <c r="G44" s="65"/>
      <c r="H44" s="65"/>
      <c r="I44" s="65"/>
      <c r="J44" s="65"/>
      <c r="K44" s="65"/>
      <c r="L44" s="65"/>
      <c r="M44" s="54">
        <f aca="true" t="shared" si="3" ref="M44:S44">SUM(M36:M43)</f>
        <v>37.6</v>
      </c>
      <c r="N44" s="54">
        <f t="shared" si="3"/>
        <v>29.9</v>
      </c>
      <c r="O44" s="54">
        <f t="shared" si="3"/>
        <v>1.4</v>
      </c>
      <c r="P44" s="54">
        <f t="shared" si="3"/>
        <v>4.2</v>
      </c>
      <c r="Q44" s="54">
        <f t="shared" si="3"/>
        <v>2.1</v>
      </c>
      <c r="R44" s="54">
        <f t="shared" si="3"/>
        <v>0</v>
      </c>
      <c r="S44" s="54">
        <f t="shared" si="3"/>
        <v>0</v>
      </c>
      <c r="T44" s="55"/>
    </row>
    <row r="45" spans="1:20" ht="18" customHeight="1">
      <c r="A45" s="56" t="s">
        <v>109</v>
      </c>
      <c r="B45" s="32">
        <v>1</v>
      </c>
      <c r="C45" s="33">
        <v>61</v>
      </c>
      <c r="D45" s="34" t="s">
        <v>110</v>
      </c>
      <c r="E45" s="33">
        <v>0.6</v>
      </c>
      <c r="F45" s="33" t="s">
        <v>67</v>
      </c>
      <c r="G45" s="33" t="s">
        <v>84</v>
      </c>
      <c r="H45" s="35" t="s">
        <v>69</v>
      </c>
      <c r="I45" s="33" t="s">
        <v>70</v>
      </c>
      <c r="J45" s="33" t="s">
        <v>71</v>
      </c>
      <c r="K45" s="33" t="s">
        <v>72</v>
      </c>
      <c r="L45" s="33" t="s">
        <v>98</v>
      </c>
      <c r="M45" s="36">
        <f aca="true" t="shared" si="4" ref="M45:M51">SUM(N45:Q45)</f>
        <v>4.8</v>
      </c>
      <c r="N45" s="36">
        <v>4</v>
      </c>
      <c r="O45" s="36"/>
      <c r="P45" s="36">
        <v>0.8</v>
      </c>
      <c r="Q45" s="36"/>
      <c r="R45" s="36"/>
      <c r="S45" s="36"/>
      <c r="T45" s="66"/>
    </row>
    <row r="46" spans="1:20" ht="18" customHeight="1">
      <c r="A46" s="60" t="s">
        <v>111</v>
      </c>
      <c r="B46" s="32">
        <v>2</v>
      </c>
      <c r="C46" s="33">
        <v>62</v>
      </c>
      <c r="D46" s="33">
        <v>14</v>
      </c>
      <c r="E46" s="33">
        <v>0.4</v>
      </c>
      <c r="F46" s="33" t="s">
        <v>67</v>
      </c>
      <c r="G46" s="33" t="s">
        <v>68</v>
      </c>
      <c r="H46" s="35" t="s">
        <v>69</v>
      </c>
      <c r="I46" s="33" t="s">
        <v>70</v>
      </c>
      <c r="J46" s="33" t="s">
        <v>71</v>
      </c>
      <c r="K46" s="33" t="s">
        <v>72</v>
      </c>
      <c r="L46" s="33" t="s">
        <v>98</v>
      </c>
      <c r="M46" s="36">
        <f t="shared" si="4"/>
        <v>3.2</v>
      </c>
      <c r="N46" s="36">
        <v>2.7</v>
      </c>
      <c r="O46" s="36"/>
      <c r="P46" s="36">
        <v>0.5</v>
      </c>
      <c r="Q46" s="36"/>
      <c r="R46" s="36"/>
      <c r="S46" s="36"/>
      <c r="T46" s="66"/>
    </row>
    <row r="47" spans="1:29" ht="18" customHeight="1">
      <c r="A47" s="62" t="s">
        <v>108</v>
      </c>
      <c r="B47" s="32">
        <v>3</v>
      </c>
      <c r="C47" s="33">
        <v>62</v>
      </c>
      <c r="D47" s="34" t="s">
        <v>112</v>
      </c>
      <c r="E47" s="33">
        <v>2.9</v>
      </c>
      <c r="F47" s="33" t="s">
        <v>67</v>
      </c>
      <c r="G47" s="33" t="s">
        <v>68</v>
      </c>
      <c r="H47" s="35" t="s">
        <v>69</v>
      </c>
      <c r="I47" s="33" t="s">
        <v>70</v>
      </c>
      <c r="J47" s="33" t="s">
        <v>71</v>
      </c>
      <c r="K47" s="33" t="s">
        <v>72</v>
      </c>
      <c r="L47" s="33" t="s">
        <v>73</v>
      </c>
      <c r="M47" s="36">
        <f t="shared" si="4"/>
        <v>23.2</v>
      </c>
      <c r="N47" s="36">
        <v>16.2</v>
      </c>
      <c r="O47" s="36"/>
      <c r="P47" s="36">
        <v>7</v>
      </c>
      <c r="Q47" s="36"/>
      <c r="R47" s="36"/>
      <c r="S47" s="36"/>
      <c r="T47" s="66"/>
      <c r="W47" s="6"/>
      <c r="X47" s="6"/>
      <c r="Y47" s="6"/>
      <c r="Z47" s="6"/>
      <c r="AA47" s="6"/>
      <c r="AB47" s="6"/>
      <c r="AC47" s="6"/>
    </row>
    <row r="48" spans="1:29" ht="18" customHeight="1">
      <c r="A48" s="67" t="s">
        <v>109</v>
      </c>
      <c r="B48" s="32">
        <v>4</v>
      </c>
      <c r="C48" s="33">
        <v>54</v>
      </c>
      <c r="D48" s="33">
        <v>18</v>
      </c>
      <c r="E48" s="33">
        <v>1.4</v>
      </c>
      <c r="F48" s="33" t="s">
        <v>83</v>
      </c>
      <c r="G48" s="33" t="s">
        <v>113</v>
      </c>
      <c r="H48" s="35" t="s">
        <v>69</v>
      </c>
      <c r="I48" s="33" t="s">
        <v>70</v>
      </c>
      <c r="J48" s="33" t="s">
        <v>71</v>
      </c>
      <c r="K48" s="33" t="s">
        <v>72</v>
      </c>
      <c r="L48" s="33" t="s">
        <v>85</v>
      </c>
      <c r="M48" s="36">
        <f t="shared" si="4"/>
        <v>11.2</v>
      </c>
      <c r="N48" s="36"/>
      <c r="O48" s="36">
        <v>11.2</v>
      </c>
      <c r="P48" s="36"/>
      <c r="Q48" s="36"/>
      <c r="R48" s="36"/>
      <c r="S48" s="36"/>
      <c r="T48" s="66"/>
      <c r="W48" s="6"/>
      <c r="X48" s="6"/>
      <c r="Y48" s="6"/>
      <c r="Z48" s="6"/>
      <c r="AA48" s="6"/>
      <c r="AB48" s="6"/>
      <c r="AC48" s="6"/>
    </row>
    <row r="49" spans="1:29" ht="18" customHeight="1">
      <c r="A49" s="67" t="s">
        <v>111</v>
      </c>
      <c r="B49" s="32">
        <v>5</v>
      </c>
      <c r="C49" s="33">
        <v>49</v>
      </c>
      <c r="D49" s="34" t="s">
        <v>114</v>
      </c>
      <c r="E49" s="33">
        <v>0.3</v>
      </c>
      <c r="F49" s="33" t="s">
        <v>67</v>
      </c>
      <c r="G49" s="33" t="s">
        <v>68</v>
      </c>
      <c r="H49" s="35" t="s">
        <v>69</v>
      </c>
      <c r="I49" s="33" t="s">
        <v>70</v>
      </c>
      <c r="J49" s="33" t="s">
        <v>71</v>
      </c>
      <c r="K49" s="33" t="s">
        <v>72</v>
      </c>
      <c r="L49" s="33" t="s">
        <v>98</v>
      </c>
      <c r="M49" s="36">
        <f t="shared" si="4"/>
        <v>2.4</v>
      </c>
      <c r="N49" s="36">
        <v>2</v>
      </c>
      <c r="O49" s="36"/>
      <c r="P49" s="36">
        <v>0.4</v>
      </c>
      <c r="Q49" s="36"/>
      <c r="R49" s="36"/>
      <c r="S49" s="36"/>
      <c r="T49" s="66"/>
      <c r="W49" s="6"/>
      <c r="X49" s="6"/>
      <c r="Y49" s="6"/>
      <c r="Z49" s="6"/>
      <c r="AA49" s="6"/>
      <c r="AB49" s="6"/>
      <c r="AC49" s="6"/>
    </row>
    <row r="50" spans="1:29" ht="18" customHeight="1">
      <c r="A50" s="67" t="s">
        <v>108</v>
      </c>
      <c r="B50" s="32">
        <v>6</v>
      </c>
      <c r="C50" s="33">
        <v>70</v>
      </c>
      <c r="D50" s="33">
        <v>7</v>
      </c>
      <c r="E50" s="33">
        <v>0.4</v>
      </c>
      <c r="F50" s="33" t="s">
        <v>67</v>
      </c>
      <c r="G50" s="33" t="s">
        <v>115</v>
      </c>
      <c r="H50" s="35" t="s">
        <v>69</v>
      </c>
      <c r="I50" s="33" t="s">
        <v>70</v>
      </c>
      <c r="J50" s="33" t="s">
        <v>71</v>
      </c>
      <c r="K50" s="33" t="s">
        <v>72</v>
      </c>
      <c r="L50" s="33" t="s">
        <v>102</v>
      </c>
      <c r="M50" s="36">
        <f t="shared" si="4"/>
        <v>3.2</v>
      </c>
      <c r="N50" s="36">
        <v>2.7</v>
      </c>
      <c r="O50" s="36"/>
      <c r="P50" s="36"/>
      <c r="Q50" s="36">
        <v>0.5</v>
      </c>
      <c r="R50" s="36"/>
      <c r="S50" s="36"/>
      <c r="T50" s="66"/>
      <c r="W50" s="6"/>
      <c r="X50" s="6"/>
      <c r="Y50" s="6"/>
      <c r="Z50" s="6"/>
      <c r="AA50" s="6"/>
      <c r="AB50" s="6"/>
      <c r="AC50" s="6"/>
    </row>
    <row r="51" spans="1:29" ht="18" customHeight="1">
      <c r="A51" s="67"/>
      <c r="B51" s="32">
        <v>7</v>
      </c>
      <c r="C51" s="33">
        <v>73</v>
      </c>
      <c r="D51" s="33">
        <v>2</v>
      </c>
      <c r="E51" s="33">
        <v>0.2</v>
      </c>
      <c r="F51" s="33" t="s">
        <v>67</v>
      </c>
      <c r="G51" s="33" t="s">
        <v>115</v>
      </c>
      <c r="H51" s="35" t="s">
        <v>69</v>
      </c>
      <c r="I51" s="33" t="s">
        <v>70</v>
      </c>
      <c r="J51" s="33" t="s">
        <v>71</v>
      </c>
      <c r="K51" s="33" t="s">
        <v>72</v>
      </c>
      <c r="L51" s="33" t="s">
        <v>102</v>
      </c>
      <c r="M51" s="36">
        <f t="shared" si="4"/>
        <v>1.6</v>
      </c>
      <c r="N51" s="36">
        <v>1.3</v>
      </c>
      <c r="O51" s="36"/>
      <c r="P51" s="36"/>
      <c r="Q51" s="36">
        <v>0.3</v>
      </c>
      <c r="R51" s="36"/>
      <c r="S51" s="36"/>
      <c r="T51" s="66"/>
      <c r="W51" s="6"/>
      <c r="X51" s="6"/>
      <c r="Y51" s="6"/>
      <c r="Z51" s="6"/>
      <c r="AA51" s="6"/>
      <c r="AB51" s="6"/>
      <c r="AC51" s="6"/>
    </row>
    <row r="52" spans="1:29" ht="18.75" customHeight="1">
      <c r="A52" s="68" t="s">
        <v>81</v>
      </c>
      <c r="B52" s="64"/>
      <c r="C52" s="65"/>
      <c r="D52" s="65"/>
      <c r="E52" s="52">
        <f>SUM(E45:E51)</f>
        <v>6.2</v>
      </c>
      <c r="F52" s="65"/>
      <c r="G52" s="65"/>
      <c r="H52" s="65"/>
      <c r="I52" s="65"/>
      <c r="J52" s="65"/>
      <c r="K52" s="65"/>
      <c r="L52" s="65"/>
      <c r="M52" s="54">
        <f aca="true" t="shared" si="5" ref="M52:S52">SUM(M45:M51)</f>
        <v>49.6</v>
      </c>
      <c r="N52" s="54">
        <f t="shared" si="5"/>
        <v>28.9</v>
      </c>
      <c r="O52" s="54">
        <f t="shared" si="5"/>
        <v>11.2</v>
      </c>
      <c r="P52" s="54">
        <f t="shared" si="5"/>
        <v>8.700000000000001</v>
      </c>
      <c r="Q52" s="54">
        <f t="shared" si="5"/>
        <v>0.8</v>
      </c>
      <c r="R52" s="54">
        <f t="shared" si="5"/>
        <v>0</v>
      </c>
      <c r="S52" s="54">
        <f t="shared" si="5"/>
        <v>0</v>
      </c>
      <c r="T52" s="55"/>
      <c r="W52" s="6"/>
      <c r="X52" s="6"/>
      <c r="Y52" s="6"/>
      <c r="Z52" s="6"/>
      <c r="AA52" s="6"/>
      <c r="AB52" s="6"/>
      <c r="AC52" s="6"/>
    </row>
    <row r="53" spans="1:29" ht="15.75">
      <c r="A53" s="69"/>
      <c r="B53" s="32">
        <v>1</v>
      </c>
      <c r="C53" s="33">
        <v>8</v>
      </c>
      <c r="D53" s="33">
        <v>11</v>
      </c>
      <c r="E53" s="33">
        <v>2.6</v>
      </c>
      <c r="F53" s="33" t="s">
        <v>67</v>
      </c>
      <c r="G53" s="33" t="s">
        <v>68</v>
      </c>
      <c r="H53" s="35" t="s">
        <v>69</v>
      </c>
      <c r="I53" s="33" t="s">
        <v>70</v>
      </c>
      <c r="J53" s="33" t="s">
        <v>71</v>
      </c>
      <c r="K53" s="33" t="s">
        <v>72</v>
      </c>
      <c r="L53" s="33" t="s">
        <v>73</v>
      </c>
      <c r="M53" s="36">
        <f aca="true" t="shared" si="6" ref="M53:M65">SUM(N53:Q53)</f>
        <v>14.6</v>
      </c>
      <c r="N53" s="36">
        <v>14.6</v>
      </c>
      <c r="O53" s="36"/>
      <c r="P53" s="36"/>
      <c r="Q53" s="70"/>
      <c r="R53" s="70"/>
      <c r="S53" s="70">
        <v>50</v>
      </c>
      <c r="T53" s="71"/>
      <c r="W53" s="6"/>
      <c r="X53" s="6"/>
      <c r="Y53" s="6"/>
      <c r="Z53" s="6"/>
      <c r="AA53" s="6"/>
      <c r="AB53" s="6"/>
      <c r="AC53" s="6"/>
    </row>
    <row r="54" spans="1:29" ht="15.75">
      <c r="A54" s="69"/>
      <c r="B54" s="32">
        <v>2</v>
      </c>
      <c r="C54" s="33">
        <v>10</v>
      </c>
      <c r="D54" s="33">
        <v>9</v>
      </c>
      <c r="E54" s="33">
        <v>1.3</v>
      </c>
      <c r="F54" s="33" t="s">
        <v>67</v>
      </c>
      <c r="G54" s="33" t="s">
        <v>68</v>
      </c>
      <c r="H54" s="35" t="s">
        <v>69</v>
      </c>
      <c r="I54" s="33" t="s">
        <v>70</v>
      </c>
      <c r="J54" s="33" t="s">
        <v>71</v>
      </c>
      <c r="K54" s="33" t="s">
        <v>72</v>
      </c>
      <c r="L54" s="33" t="s">
        <v>73</v>
      </c>
      <c r="M54" s="36">
        <f t="shared" si="6"/>
        <v>7.3</v>
      </c>
      <c r="N54" s="36">
        <v>7.3</v>
      </c>
      <c r="O54" s="36"/>
      <c r="P54" s="36"/>
      <c r="Q54" s="70"/>
      <c r="R54" s="70"/>
      <c r="S54" s="70">
        <v>30</v>
      </c>
      <c r="T54" s="71"/>
      <c r="W54" s="6"/>
      <c r="X54" s="6"/>
      <c r="Y54" s="6"/>
      <c r="Z54" s="6"/>
      <c r="AA54" s="6"/>
      <c r="AB54" s="6"/>
      <c r="AC54" s="6"/>
    </row>
    <row r="55" spans="1:29" ht="18">
      <c r="A55" s="67" t="s">
        <v>116</v>
      </c>
      <c r="B55" s="32">
        <v>3</v>
      </c>
      <c r="C55" s="33">
        <v>11</v>
      </c>
      <c r="D55" s="72">
        <v>12</v>
      </c>
      <c r="E55" s="33">
        <v>0.4</v>
      </c>
      <c r="F55" s="33" t="s">
        <v>67</v>
      </c>
      <c r="G55" s="33" t="s">
        <v>68</v>
      </c>
      <c r="H55" s="35" t="s">
        <v>69</v>
      </c>
      <c r="I55" s="33" t="s">
        <v>70</v>
      </c>
      <c r="J55" s="33" t="s">
        <v>71</v>
      </c>
      <c r="K55" s="33" t="s">
        <v>72</v>
      </c>
      <c r="L55" s="33" t="s">
        <v>102</v>
      </c>
      <c r="M55" s="36">
        <f t="shared" si="6"/>
        <v>3.2</v>
      </c>
      <c r="N55" s="36">
        <v>2.7</v>
      </c>
      <c r="O55" s="36"/>
      <c r="P55" s="36"/>
      <c r="Q55" s="36">
        <v>0.5</v>
      </c>
      <c r="R55" s="70"/>
      <c r="S55" s="70"/>
      <c r="T55" s="71"/>
      <c r="W55" s="6"/>
      <c r="X55" s="6"/>
      <c r="Y55" s="6"/>
      <c r="Z55" s="6"/>
      <c r="AA55" s="6"/>
      <c r="AB55" s="6"/>
      <c r="AC55" s="6"/>
    </row>
    <row r="56" spans="1:29" ht="18">
      <c r="A56" s="67" t="s">
        <v>96</v>
      </c>
      <c r="B56" s="32">
        <v>4</v>
      </c>
      <c r="C56" s="33">
        <v>17</v>
      </c>
      <c r="D56" s="33">
        <v>3</v>
      </c>
      <c r="E56" s="33">
        <v>2.2</v>
      </c>
      <c r="F56" s="33" t="s">
        <v>67</v>
      </c>
      <c r="G56" s="33" t="s">
        <v>68</v>
      </c>
      <c r="H56" s="35" t="s">
        <v>69</v>
      </c>
      <c r="I56" s="33" t="s">
        <v>70</v>
      </c>
      <c r="J56" s="33" t="s">
        <v>71</v>
      </c>
      <c r="K56" s="33" t="s">
        <v>72</v>
      </c>
      <c r="L56" s="33" t="s">
        <v>73</v>
      </c>
      <c r="M56" s="36">
        <f t="shared" si="6"/>
        <v>12.3</v>
      </c>
      <c r="N56" s="36">
        <v>12.3</v>
      </c>
      <c r="O56" s="36"/>
      <c r="P56" s="36"/>
      <c r="Q56" s="36"/>
      <c r="R56" s="70"/>
      <c r="S56" s="70">
        <v>45</v>
      </c>
      <c r="T56" s="71"/>
      <c r="W56" s="6"/>
      <c r="X56" s="6"/>
      <c r="Y56" s="6"/>
      <c r="Z56" s="6"/>
      <c r="AA56" s="6"/>
      <c r="AB56" s="6"/>
      <c r="AC56" s="6"/>
    </row>
    <row r="57" spans="1:29" ht="18">
      <c r="A57" s="67"/>
      <c r="B57" s="32">
        <v>5</v>
      </c>
      <c r="C57" s="33">
        <v>22</v>
      </c>
      <c r="D57" s="33">
        <v>9</v>
      </c>
      <c r="E57" s="33">
        <v>1</v>
      </c>
      <c r="F57" s="33" t="s">
        <v>67</v>
      </c>
      <c r="G57" s="33" t="s">
        <v>115</v>
      </c>
      <c r="H57" s="35" t="s">
        <v>69</v>
      </c>
      <c r="I57" s="33" t="s">
        <v>70</v>
      </c>
      <c r="J57" s="33" t="s">
        <v>71</v>
      </c>
      <c r="K57" s="33" t="s">
        <v>72</v>
      </c>
      <c r="L57" s="33" t="s">
        <v>102</v>
      </c>
      <c r="M57" s="36">
        <f t="shared" si="6"/>
        <v>8</v>
      </c>
      <c r="N57" s="36">
        <v>6.7</v>
      </c>
      <c r="O57" s="36"/>
      <c r="P57" s="36"/>
      <c r="Q57" s="70">
        <v>1.3</v>
      </c>
      <c r="R57" s="70"/>
      <c r="S57" s="70"/>
      <c r="T57" s="71"/>
      <c r="W57" s="6"/>
      <c r="X57" s="6"/>
      <c r="Y57" s="6"/>
      <c r="Z57" s="6"/>
      <c r="AA57" s="6"/>
      <c r="AB57" s="6"/>
      <c r="AC57" s="6"/>
    </row>
    <row r="58" spans="1:29" ht="18">
      <c r="A58" s="67"/>
      <c r="B58" s="32">
        <v>6</v>
      </c>
      <c r="C58" s="33">
        <v>27</v>
      </c>
      <c r="D58" s="33">
        <v>10</v>
      </c>
      <c r="E58" s="33">
        <v>3</v>
      </c>
      <c r="F58" s="33" t="s">
        <v>67</v>
      </c>
      <c r="G58" s="33" t="s">
        <v>68</v>
      </c>
      <c r="H58" s="35" t="s">
        <v>69</v>
      </c>
      <c r="I58" s="33" t="s">
        <v>70</v>
      </c>
      <c r="J58" s="33" t="s">
        <v>71</v>
      </c>
      <c r="K58" s="33" t="s">
        <v>72</v>
      </c>
      <c r="L58" s="33" t="s">
        <v>73</v>
      </c>
      <c r="M58" s="36">
        <f t="shared" si="6"/>
        <v>16.8</v>
      </c>
      <c r="N58" s="36">
        <v>16.8</v>
      </c>
      <c r="O58" s="36"/>
      <c r="P58" s="36"/>
      <c r="Q58" s="70"/>
      <c r="R58" s="70"/>
      <c r="S58" s="70">
        <v>60</v>
      </c>
      <c r="T58" s="71"/>
      <c r="W58" s="6"/>
      <c r="X58" s="6"/>
      <c r="Y58" s="6"/>
      <c r="Z58" s="6"/>
      <c r="AA58" s="6"/>
      <c r="AB58" s="6"/>
      <c r="AC58" s="6"/>
    </row>
    <row r="59" spans="1:29" ht="15.75">
      <c r="A59" s="69"/>
      <c r="B59" s="32">
        <v>7</v>
      </c>
      <c r="C59" s="33">
        <v>52</v>
      </c>
      <c r="D59" s="33">
        <v>3</v>
      </c>
      <c r="E59" s="33">
        <v>0.3</v>
      </c>
      <c r="F59" s="33" t="s">
        <v>67</v>
      </c>
      <c r="G59" s="33" t="s">
        <v>68</v>
      </c>
      <c r="H59" s="35" t="s">
        <v>69</v>
      </c>
      <c r="I59" s="33" t="s">
        <v>70</v>
      </c>
      <c r="J59" s="33" t="s">
        <v>71</v>
      </c>
      <c r="K59" s="33" t="s">
        <v>72</v>
      </c>
      <c r="L59" s="33" t="s">
        <v>102</v>
      </c>
      <c r="M59" s="36">
        <f t="shared" si="6"/>
        <v>2.4</v>
      </c>
      <c r="N59" s="36">
        <v>2</v>
      </c>
      <c r="O59" s="36"/>
      <c r="P59" s="36"/>
      <c r="Q59" s="70">
        <v>0.4</v>
      </c>
      <c r="R59" s="70"/>
      <c r="S59" s="70"/>
      <c r="T59" s="73"/>
      <c r="W59" s="6"/>
      <c r="X59" s="6"/>
      <c r="Y59" s="6"/>
      <c r="Z59" s="6"/>
      <c r="AA59" s="6"/>
      <c r="AB59" s="6"/>
      <c r="AC59" s="6"/>
    </row>
    <row r="60" spans="1:29" ht="15.75">
      <c r="A60" s="69"/>
      <c r="B60" s="32">
        <v>8</v>
      </c>
      <c r="C60" s="33">
        <v>52</v>
      </c>
      <c r="D60" s="72">
        <v>6</v>
      </c>
      <c r="E60" s="33">
        <v>0.2</v>
      </c>
      <c r="F60" s="33" t="s">
        <v>67</v>
      </c>
      <c r="G60" s="33" t="s">
        <v>68</v>
      </c>
      <c r="H60" s="35" t="s">
        <v>69</v>
      </c>
      <c r="I60" s="33" t="s">
        <v>70</v>
      </c>
      <c r="J60" s="33" t="s">
        <v>71</v>
      </c>
      <c r="K60" s="33" t="s">
        <v>72</v>
      </c>
      <c r="L60" s="33" t="s">
        <v>102</v>
      </c>
      <c r="M60" s="36">
        <f t="shared" si="6"/>
        <v>1.6</v>
      </c>
      <c r="N60" s="36">
        <v>1.3</v>
      </c>
      <c r="O60" s="36"/>
      <c r="P60" s="36"/>
      <c r="Q60" s="70">
        <v>0.3</v>
      </c>
      <c r="R60" s="70"/>
      <c r="S60" s="70"/>
      <c r="T60" s="73"/>
      <c r="W60" s="6"/>
      <c r="X60" s="6"/>
      <c r="Y60" s="6"/>
      <c r="Z60" s="6"/>
      <c r="AA60" s="6"/>
      <c r="AB60" s="6"/>
      <c r="AC60" s="6"/>
    </row>
    <row r="61" spans="1:29" ht="15.75">
      <c r="A61" s="69"/>
      <c r="B61" s="32">
        <v>9</v>
      </c>
      <c r="C61" s="33">
        <v>39</v>
      </c>
      <c r="D61" s="74" t="s">
        <v>117</v>
      </c>
      <c r="E61" s="33">
        <v>6.6</v>
      </c>
      <c r="F61" s="33" t="s">
        <v>67</v>
      </c>
      <c r="G61" s="33" t="s">
        <v>68</v>
      </c>
      <c r="H61" s="35" t="s">
        <v>69</v>
      </c>
      <c r="I61" s="33" t="s">
        <v>70</v>
      </c>
      <c r="J61" s="33" t="s">
        <v>71</v>
      </c>
      <c r="K61" s="33" t="s">
        <v>72</v>
      </c>
      <c r="L61" s="33" t="s">
        <v>73</v>
      </c>
      <c r="M61" s="36">
        <f t="shared" si="6"/>
        <v>37</v>
      </c>
      <c r="N61" s="36">
        <v>37</v>
      </c>
      <c r="O61" s="36"/>
      <c r="P61" s="36"/>
      <c r="Q61" s="36"/>
      <c r="R61" s="70"/>
      <c r="S61" s="70">
        <v>130</v>
      </c>
      <c r="T61" s="71"/>
      <c r="W61" s="6"/>
      <c r="X61" s="6"/>
      <c r="Y61" s="6"/>
      <c r="Z61" s="6"/>
      <c r="AA61" s="6"/>
      <c r="AB61" s="6"/>
      <c r="AC61" s="6"/>
    </row>
    <row r="62" spans="1:29" ht="15.75">
      <c r="A62" s="75"/>
      <c r="B62" s="32">
        <v>10</v>
      </c>
      <c r="C62" s="33">
        <v>39</v>
      </c>
      <c r="D62" s="33">
        <v>23</v>
      </c>
      <c r="E62" s="33">
        <v>0.3</v>
      </c>
      <c r="F62" s="33" t="s">
        <v>67</v>
      </c>
      <c r="G62" s="33" t="s">
        <v>93</v>
      </c>
      <c r="H62" s="35" t="s">
        <v>69</v>
      </c>
      <c r="I62" s="33" t="s">
        <v>70</v>
      </c>
      <c r="J62" s="33" t="s">
        <v>71</v>
      </c>
      <c r="K62" s="33" t="s">
        <v>72</v>
      </c>
      <c r="L62" s="33" t="s">
        <v>102</v>
      </c>
      <c r="M62" s="36">
        <f t="shared" si="6"/>
        <v>2.4</v>
      </c>
      <c r="N62" s="36">
        <v>2</v>
      </c>
      <c r="O62" s="36"/>
      <c r="P62" s="36"/>
      <c r="Q62" s="36">
        <v>0.4</v>
      </c>
      <c r="R62" s="70"/>
      <c r="S62" s="70"/>
      <c r="T62" s="73"/>
      <c r="W62" s="6"/>
      <c r="X62" s="6"/>
      <c r="Y62" s="6"/>
      <c r="Z62" s="6"/>
      <c r="AA62" s="6"/>
      <c r="AB62" s="6"/>
      <c r="AC62" s="6"/>
    </row>
    <row r="63" spans="1:29" ht="15.75">
      <c r="A63" s="69"/>
      <c r="B63" s="32">
        <v>11</v>
      </c>
      <c r="C63" s="33">
        <v>39</v>
      </c>
      <c r="D63" s="72" t="s">
        <v>118</v>
      </c>
      <c r="E63" s="33">
        <v>6.4</v>
      </c>
      <c r="F63" s="33" t="s">
        <v>67</v>
      </c>
      <c r="G63" s="33" t="s">
        <v>68</v>
      </c>
      <c r="H63" s="35" t="s">
        <v>69</v>
      </c>
      <c r="I63" s="33" t="s">
        <v>70</v>
      </c>
      <c r="J63" s="33" t="s">
        <v>71</v>
      </c>
      <c r="K63" s="33" t="s">
        <v>72</v>
      </c>
      <c r="L63" s="33" t="s">
        <v>73</v>
      </c>
      <c r="M63" s="36">
        <f t="shared" si="6"/>
        <v>35.8</v>
      </c>
      <c r="N63" s="36">
        <v>35.8</v>
      </c>
      <c r="O63" s="36"/>
      <c r="P63" s="36"/>
      <c r="Q63" s="36"/>
      <c r="R63" s="70"/>
      <c r="S63" s="70">
        <v>130</v>
      </c>
      <c r="T63" s="71"/>
      <c r="W63" s="6"/>
      <c r="X63" s="6"/>
      <c r="Y63" s="6"/>
      <c r="Z63" s="6"/>
      <c r="AA63" s="6"/>
      <c r="AB63" s="6"/>
      <c r="AC63" s="6"/>
    </row>
    <row r="64" spans="1:29" ht="15.75">
      <c r="A64" s="69"/>
      <c r="B64" s="32">
        <v>12</v>
      </c>
      <c r="C64" s="33">
        <v>73</v>
      </c>
      <c r="D64" s="33">
        <v>13</v>
      </c>
      <c r="E64" s="33">
        <v>2</v>
      </c>
      <c r="F64" s="33" t="s">
        <v>67</v>
      </c>
      <c r="G64" s="33" t="s">
        <v>68</v>
      </c>
      <c r="H64" s="35" t="s">
        <v>69</v>
      </c>
      <c r="I64" s="33" t="s">
        <v>70</v>
      </c>
      <c r="J64" s="33" t="s">
        <v>71</v>
      </c>
      <c r="K64" s="33" t="s">
        <v>72</v>
      </c>
      <c r="L64" s="33" t="s">
        <v>73</v>
      </c>
      <c r="M64" s="36">
        <f t="shared" si="6"/>
        <v>16</v>
      </c>
      <c r="N64" s="36">
        <v>11.2</v>
      </c>
      <c r="O64" s="36"/>
      <c r="P64" s="36">
        <v>4.8</v>
      </c>
      <c r="Q64" s="70"/>
      <c r="R64" s="70"/>
      <c r="S64" s="70"/>
      <c r="T64" s="71"/>
      <c r="W64" s="6"/>
      <c r="X64" s="6"/>
      <c r="Y64" s="6"/>
      <c r="Z64" s="6"/>
      <c r="AA64" s="6"/>
      <c r="AB64" s="6"/>
      <c r="AC64" s="6"/>
    </row>
    <row r="65" spans="1:29" ht="15.75">
      <c r="A65" s="69"/>
      <c r="B65" s="32">
        <v>13</v>
      </c>
      <c r="C65" s="38">
        <v>23</v>
      </c>
      <c r="D65" s="38">
        <v>14</v>
      </c>
      <c r="E65" s="38">
        <v>2.8</v>
      </c>
      <c r="F65" s="33" t="s">
        <v>67</v>
      </c>
      <c r="G65" s="33" t="s">
        <v>68</v>
      </c>
      <c r="H65" s="35" t="s">
        <v>69</v>
      </c>
      <c r="I65" s="33" t="s">
        <v>70</v>
      </c>
      <c r="J65" s="33" t="s">
        <v>71</v>
      </c>
      <c r="K65" s="33" t="s">
        <v>72</v>
      </c>
      <c r="L65" s="33" t="s">
        <v>73</v>
      </c>
      <c r="M65" s="36">
        <f t="shared" si="6"/>
        <v>15.7</v>
      </c>
      <c r="N65" s="33">
        <v>15.7</v>
      </c>
      <c r="O65" s="36"/>
      <c r="P65" s="36"/>
      <c r="Q65" s="36"/>
      <c r="R65" s="70"/>
      <c r="S65" s="70">
        <v>55</v>
      </c>
      <c r="T65" s="71"/>
      <c r="W65" s="6"/>
      <c r="X65" s="6"/>
      <c r="Y65" s="6"/>
      <c r="Z65" s="6"/>
      <c r="AA65" s="6"/>
      <c r="AB65" s="6"/>
      <c r="AC65" s="6"/>
    </row>
    <row r="66" spans="1:29" ht="18" customHeight="1">
      <c r="A66" s="50" t="s">
        <v>81</v>
      </c>
      <c r="B66" s="64"/>
      <c r="C66" s="65"/>
      <c r="D66" s="65"/>
      <c r="E66" s="52">
        <f>SUM(E53:E65)</f>
        <v>29.100000000000005</v>
      </c>
      <c r="F66" s="65"/>
      <c r="G66" s="65"/>
      <c r="H66" s="65"/>
      <c r="I66" s="65"/>
      <c r="J66" s="65"/>
      <c r="K66" s="65"/>
      <c r="L66" s="65"/>
      <c r="M66" s="54">
        <f aca="true" t="shared" si="7" ref="M66:S66">SUM(M53:M65)</f>
        <v>173.1</v>
      </c>
      <c r="N66" s="54">
        <f t="shared" si="7"/>
        <v>165.39999999999998</v>
      </c>
      <c r="O66" s="54">
        <f t="shared" si="7"/>
        <v>0</v>
      </c>
      <c r="P66" s="54">
        <f t="shared" si="7"/>
        <v>4.8</v>
      </c>
      <c r="Q66" s="54">
        <f t="shared" si="7"/>
        <v>2.9</v>
      </c>
      <c r="R66" s="54">
        <f t="shared" si="7"/>
        <v>0</v>
      </c>
      <c r="S66" s="54">
        <f t="shared" si="7"/>
        <v>500</v>
      </c>
      <c r="T66" s="55"/>
      <c r="W66" s="6"/>
      <c r="X66" s="6"/>
      <c r="Y66" s="6"/>
      <c r="Z66" s="6"/>
      <c r="AA66" s="6"/>
      <c r="AB66" s="6"/>
      <c r="AC66" s="6"/>
    </row>
    <row r="67" spans="1:29" ht="19.5" customHeight="1">
      <c r="A67" s="69"/>
      <c r="B67" s="32">
        <v>1</v>
      </c>
      <c r="C67" s="33">
        <v>52</v>
      </c>
      <c r="D67" s="33">
        <v>5</v>
      </c>
      <c r="E67" s="33">
        <v>1.6</v>
      </c>
      <c r="F67" s="33" t="s">
        <v>67</v>
      </c>
      <c r="G67" s="33" t="s">
        <v>84</v>
      </c>
      <c r="H67" s="35" t="s">
        <v>69</v>
      </c>
      <c r="I67" s="33" t="s">
        <v>70</v>
      </c>
      <c r="J67" s="33" t="s">
        <v>71</v>
      </c>
      <c r="K67" s="33" t="s">
        <v>72</v>
      </c>
      <c r="L67" s="33" t="s">
        <v>73</v>
      </c>
      <c r="M67" s="36">
        <f aca="true" t="shared" si="8" ref="M67:M75">SUM(N67:R67)</f>
        <v>12.8</v>
      </c>
      <c r="N67" s="36">
        <v>9</v>
      </c>
      <c r="O67" s="36"/>
      <c r="P67" s="70">
        <v>3.8</v>
      </c>
      <c r="Q67" s="70"/>
      <c r="R67" s="70"/>
      <c r="S67" s="70"/>
      <c r="T67" s="71"/>
      <c r="W67" s="6"/>
      <c r="X67" s="6"/>
      <c r="Y67" s="6"/>
      <c r="Z67" s="6"/>
      <c r="AA67" s="6"/>
      <c r="AB67" s="6"/>
      <c r="AC67" s="6"/>
    </row>
    <row r="68" spans="1:29" ht="15.75">
      <c r="A68" s="69"/>
      <c r="B68" s="32">
        <v>2</v>
      </c>
      <c r="C68" s="33">
        <v>42</v>
      </c>
      <c r="D68" s="33">
        <v>10</v>
      </c>
      <c r="E68" s="33">
        <v>0.8</v>
      </c>
      <c r="F68" s="33" t="s">
        <v>67</v>
      </c>
      <c r="G68" s="33" t="s">
        <v>68</v>
      </c>
      <c r="H68" s="35" t="s">
        <v>69</v>
      </c>
      <c r="I68" s="33" t="s">
        <v>70</v>
      </c>
      <c r="J68" s="33" t="s">
        <v>71</v>
      </c>
      <c r="K68" s="33" t="s">
        <v>72</v>
      </c>
      <c r="L68" s="33" t="s">
        <v>91</v>
      </c>
      <c r="M68" s="36">
        <f t="shared" si="8"/>
        <v>6.4</v>
      </c>
      <c r="N68" s="36">
        <v>5.3</v>
      </c>
      <c r="O68" s="36">
        <v>1.1</v>
      </c>
      <c r="P68" s="70"/>
      <c r="Q68" s="70"/>
      <c r="R68" s="70"/>
      <c r="S68" s="70"/>
      <c r="T68" s="71"/>
      <c r="W68" s="6"/>
      <c r="X68" s="6"/>
      <c r="Y68" s="6"/>
      <c r="Z68" s="6"/>
      <c r="AA68" s="6"/>
      <c r="AB68" s="6"/>
      <c r="AC68" s="6"/>
    </row>
    <row r="69" spans="1:29" ht="15.75">
      <c r="A69" s="69"/>
      <c r="B69" s="32">
        <v>3</v>
      </c>
      <c r="C69" s="33">
        <v>40</v>
      </c>
      <c r="D69" s="33">
        <v>6</v>
      </c>
      <c r="E69" s="33">
        <v>1.2</v>
      </c>
      <c r="F69" s="33" t="s">
        <v>67</v>
      </c>
      <c r="G69" s="33" t="s">
        <v>68</v>
      </c>
      <c r="H69" s="35" t="s">
        <v>69</v>
      </c>
      <c r="I69" s="33" t="s">
        <v>70</v>
      </c>
      <c r="J69" s="33" t="s">
        <v>71</v>
      </c>
      <c r="K69" s="33" t="s">
        <v>72</v>
      </c>
      <c r="L69" s="33" t="s">
        <v>73</v>
      </c>
      <c r="M69" s="36">
        <f t="shared" si="8"/>
        <v>9.6</v>
      </c>
      <c r="N69" s="36">
        <v>6.7</v>
      </c>
      <c r="O69" s="36"/>
      <c r="P69" s="70">
        <v>2.9</v>
      </c>
      <c r="Q69" s="70"/>
      <c r="R69" s="70"/>
      <c r="S69" s="70"/>
      <c r="T69" s="71"/>
      <c r="W69" s="6"/>
      <c r="X69" s="6"/>
      <c r="Y69" s="6"/>
      <c r="Z69" s="6"/>
      <c r="AA69" s="6"/>
      <c r="AB69" s="6"/>
      <c r="AC69" s="6"/>
    </row>
    <row r="70" spans="1:29" ht="18">
      <c r="A70" s="67" t="s">
        <v>119</v>
      </c>
      <c r="B70" s="32">
        <v>4</v>
      </c>
      <c r="C70" s="33">
        <v>9</v>
      </c>
      <c r="D70" s="33">
        <v>23</v>
      </c>
      <c r="E70" s="33">
        <v>1.3</v>
      </c>
      <c r="F70" s="33" t="s">
        <v>67</v>
      </c>
      <c r="G70" s="33" t="s">
        <v>68</v>
      </c>
      <c r="H70" s="35" t="s">
        <v>69</v>
      </c>
      <c r="I70" s="33" t="s">
        <v>70</v>
      </c>
      <c r="J70" s="33" t="s">
        <v>71</v>
      </c>
      <c r="K70" s="33" t="s">
        <v>72</v>
      </c>
      <c r="L70" s="33" t="s">
        <v>73</v>
      </c>
      <c r="M70" s="36">
        <f t="shared" si="8"/>
        <v>10.4</v>
      </c>
      <c r="N70" s="36">
        <v>7.3</v>
      </c>
      <c r="O70" s="36"/>
      <c r="P70" s="70">
        <v>3.1</v>
      </c>
      <c r="Q70" s="70"/>
      <c r="R70" s="70"/>
      <c r="S70" s="70"/>
      <c r="T70" s="71"/>
      <c r="W70" s="6"/>
      <c r="X70" s="6"/>
      <c r="Y70" s="6"/>
      <c r="Z70" s="6"/>
      <c r="AA70" s="6"/>
      <c r="AB70" s="6"/>
      <c r="AC70" s="6"/>
    </row>
    <row r="71" spans="1:29" ht="18">
      <c r="A71" s="67" t="s">
        <v>120</v>
      </c>
      <c r="B71" s="32">
        <v>5</v>
      </c>
      <c r="C71" s="33">
        <v>39</v>
      </c>
      <c r="D71" s="33">
        <v>4</v>
      </c>
      <c r="E71" s="33">
        <v>0.8</v>
      </c>
      <c r="F71" s="33" t="s">
        <v>67</v>
      </c>
      <c r="G71" s="33" t="s">
        <v>68</v>
      </c>
      <c r="H71" s="35" t="s">
        <v>69</v>
      </c>
      <c r="I71" s="33" t="s">
        <v>70</v>
      </c>
      <c r="J71" s="33" t="s">
        <v>71</v>
      </c>
      <c r="K71" s="33" t="s">
        <v>72</v>
      </c>
      <c r="L71" s="33" t="s">
        <v>91</v>
      </c>
      <c r="M71" s="36">
        <f t="shared" si="8"/>
        <v>6.4</v>
      </c>
      <c r="N71" s="36">
        <v>5.3</v>
      </c>
      <c r="O71" s="36">
        <v>1.1</v>
      </c>
      <c r="P71" s="70"/>
      <c r="Q71" s="70"/>
      <c r="R71" s="70"/>
      <c r="S71" s="70"/>
      <c r="T71" s="71"/>
      <c r="W71" s="6"/>
      <c r="X71" s="6"/>
      <c r="Y71" s="6"/>
      <c r="Z71" s="6"/>
      <c r="AA71" s="6"/>
      <c r="AB71" s="6"/>
      <c r="AC71" s="6"/>
    </row>
    <row r="72" spans="1:29" ht="18">
      <c r="A72" s="67" t="s">
        <v>108</v>
      </c>
      <c r="B72" s="32">
        <v>6</v>
      </c>
      <c r="C72" s="33">
        <v>42</v>
      </c>
      <c r="D72" s="33">
        <v>12</v>
      </c>
      <c r="E72" s="33">
        <v>0.2</v>
      </c>
      <c r="F72" s="33" t="s">
        <v>67</v>
      </c>
      <c r="G72" s="33" t="s">
        <v>68</v>
      </c>
      <c r="H72" s="35" t="s">
        <v>69</v>
      </c>
      <c r="I72" s="33" t="s">
        <v>70</v>
      </c>
      <c r="J72" s="33" t="s">
        <v>71</v>
      </c>
      <c r="K72" s="33" t="s">
        <v>72</v>
      </c>
      <c r="L72" s="33" t="s">
        <v>98</v>
      </c>
      <c r="M72" s="36">
        <f t="shared" si="8"/>
        <v>1.6</v>
      </c>
      <c r="N72" s="36">
        <v>1.3</v>
      </c>
      <c r="O72" s="36"/>
      <c r="P72" s="36">
        <v>0.3</v>
      </c>
      <c r="Q72" s="70"/>
      <c r="R72" s="70"/>
      <c r="S72" s="70"/>
      <c r="T72" s="71"/>
      <c r="W72" s="6"/>
      <c r="X72" s="6"/>
      <c r="Y72" s="6"/>
      <c r="Z72" s="6"/>
      <c r="AA72" s="6"/>
      <c r="AB72" s="6"/>
      <c r="AC72" s="6"/>
    </row>
    <row r="73" spans="1:29" ht="15.75">
      <c r="A73" s="69"/>
      <c r="B73" s="32">
        <v>7</v>
      </c>
      <c r="C73" s="33">
        <v>22</v>
      </c>
      <c r="D73" s="33">
        <v>4</v>
      </c>
      <c r="E73" s="33">
        <v>0.3</v>
      </c>
      <c r="F73" s="33" t="s">
        <v>67</v>
      </c>
      <c r="G73" s="33" t="s">
        <v>68</v>
      </c>
      <c r="H73" s="35" t="s">
        <v>69</v>
      </c>
      <c r="I73" s="33" t="s">
        <v>70</v>
      </c>
      <c r="J73" s="33" t="s">
        <v>71</v>
      </c>
      <c r="K73" s="33" t="s">
        <v>72</v>
      </c>
      <c r="L73" s="33" t="s">
        <v>98</v>
      </c>
      <c r="M73" s="36">
        <f t="shared" si="8"/>
        <v>2.4</v>
      </c>
      <c r="N73" s="36">
        <v>2</v>
      </c>
      <c r="O73" s="36"/>
      <c r="P73" s="70">
        <v>0.4</v>
      </c>
      <c r="Q73" s="70"/>
      <c r="R73" s="70"/>
      <c r="S73" s="70"/>
      <c r="T73" s="71"/>
      <c r="W73" s="6"/>
      <c r="X73" s="6"/>
      <c r="Y73" s="6"/>
      <c r="Z73" s="6"/>
      <c r="AA73" s="6"/>
      <c r="AB73" s="6"/>
      <c r="AC73" s="6"/>
    </row>
    <row r="74" spans="1:29" ht="15.75">
      <c r="A74" s="69"/>
      <c r="B74" s="32">
        <v>8</v>
      </c>
      <c r="C74" s="33">
        <v>38</v>
      </c>
      <c r="D74" s="33">
        <v>1</v>
      </c>
      <c r="E74" s="33">
        <v>0.7</v>
      </c>
      <c r="F74" s="33" t="s">
        <v>67</v>
      </c>
      <c r="G74" s="33" t="s">
        <v>68</v>
      </c>
      <c r="H74" s="35" t="s">
        <v>69</v>
      </c>
      <c r="I74" s="33" t="s">
        <v>70</v>
      </c>
      <c r="J74" s="33" t="s">
        <v>71</v>
      </c>
      <c r="K74" s="33" t="s">
        <v>72</v>
      </c>
      <c r="L74" s="33" t="s">
        <v>91</v>
      </c>
      <c r="M74" s="36">
        <f t="shared" si="8"/>
        <v>5.6000000000000005</v>
      </c>
      <c r="N74" s="36">
        <v>4.7</v>
      </c>
      <c r="O74" s="36">
        <v>0.9</v>
      </c>
      <c r="P74" s="70"/>
      <c r="Q74" s="70"/>
      <c r="R74" s="70"/>
      <c r="S74" s="70"/>
      <c r="T74" s="71"/>
      <c r="W74" s="6"/>
      <c r="X74" s="6"/>
      <c r="Y74" s="6"/>
      <c r="Z74" s="6"/>
      <c r="AA74" s="6"/>
      <c r="AB74" s="6"/>
      <c r="AC74" s="6"/>
    </row>
    <row r="75" spans="1:29" ht="15.75">
      <c r="A75" s="69"/>
      <c r="B75" s="32">
        <v>9</v>
      </c>
      <c r="C75" s="33">
        <v>37</v>
      </c>
      <c r="D75" s="33">
        <v>1</v>
      </c>
      <c r="E75" s="33">
        <v>0.8</v>
      </c>
      <c r="F75" s="33" t="s">
        <v>67</v>
      </c>
      <c r="G75" s="33" t="s">
        <v>68</v>
      </c>
      <c r="H75" s="35" t="s">
        <v>69</v>
      </c>
      <c r="I75" s="33" t="s">
        <v>70</v>
      </c>
      <c r="J75" s="33" t="s">
        <v>71</v>
      </c>
      <c r="K75" s="33" t="s">
        <v>121</v>
      </c>
      <c r="L75" s="33" t="s">
        <v>98</v>
      </c>
      <c r="M75" s="36">
        <f t="shared" si="8"/>
        <v>6.4</v>
      </c>
      <c r="N75" s="36">
        <v>5.3</v>
      </c>
      <c r="O75" s="36"/>
      <c r="P75" s="70">
        <v>1.1</v>
      </c>
      <c r="Q75" s="70"/>
      <c r="R75" s="70"/>
      <c r="S75" s="70"/>
      <c r="T75" s="71"/>
      <c r="W75" s="6"/>
      <c r="X75" s="6"/>
      <c r="Y75" s="6"/>
      <c r="Z75" s="6"/>
      <c r="AA75" s="6"/>
      <c r="AB75" s="6"/>
      <c r="AC75" s="6"/>
    </row>
    <row r="76" spans="1:20" ht="16.5" customHeight="1">
      <c r="A76" s="50" t="s">
        <v>81</v>
      </c>
      <c r="B76" s="64"/>
      <c r="C76" s="65"/>
      <c r="D76" s="65"/>
      <c r="E76" s="76">
        <f>SUM(E67:E75)</f>
        <v>7.7</v>
      </c>
      <c r="F76" s="65"/>
      <c r="G76" s="65"/>
      <c r="H76" s="65"/>
      <c r="I76" s="65"/>
      <c r="J76" s="65"/>
      <c r="K76" s="65"/>
      <c r="L76" s="65"/>
      <c r="M76" s="54">
        <f aca="true" t="shared" si="9" ref="M76:S76">SUM(M67:M75)</f>
        <v>61.6</v>
      </c>
      <c r="N76" s="54">
        <f t="shared" si="9"/>
        <v>46.9</v>
      </c>
      <c r="O76" s="54">
        <f t="shared" si="9"/>
        <v>3.1</v>
      </c>
      <c r="P76" s="54">
        <f t="shared" si="9"/>
        <v>11.6</v>
      </c>
      <c r="Q76" s="54">
        <f t="shared" si="9"/>
        <v>0</v>
      </c>
      <c r="R76" s="54">
        <f t="shared" si="9"/>
        <v>0</v>
      </c>
      <c r="S76" s="54">
        <f t="shared" si="9"/>
        <v>0</v>
      </c>
      <c r="T76" s="55"/>
    </row>
    <row r="77" spans="1:20" ht="15">
      <c r="A77" s="77"/>
      <c r="B77" s="32">
        <v>1</v>
      </c>
      <c r="C77" s="33">
        <v>34</v>
      </c>
      <c r="D77" s="33">
        <v>2</v>
      </c>
      <c r="E77" s="37">
        <v>2.9</v>
      </c>
      <c r="F77" s="33" t="s">
        <v>67</v>
      </c>
      <c r="G77" s="33" t="s">
        <v>68</v>
      </c>
      <c r="H77" s="35" t="s">
        <v>69</v>
      </c>
      <c r="I77" s="33" t="s">
        <v>70</v>
      </c>
      <c r="J77" s="33" t="s">
        <v>71</v>
      </c>
      <c r="K77" s="33" t="s">
        <v>72</v>
      </c>
      <c r="L77" s="33" t="s">
        <v>73</v>
      </c>
      <c r="M77" s="36">
        <f aca="true" t="shared" si="10" ref="M77:M94">SUM(N77:Q77)</f>
        <v>23.2</v>
      </c>
      <c r="N77" s="33">
        <v>16.2</v>
      </c>
      <c r="O77" s="33"/>
      <c r="P77" s="33">
        <v>7</v>
      </c>
      <c r="Q77" s="33"/>
      <c r="R77" s="33"/>
      <c r="S77" s="33"/>
      <c r="T77" s="78"/>
    </row>
    <row r="78" spans="1:20" ht="15">
      <c r="A78" s="79"/>
      <c r="B78" s="32">
        <v>2</v>
      </c>
      <c r="C78" s="33">
        <v>34</v>
      </c>
      <c r="D78" s="80" t="s">
        <v>110</v>
      </c>
      <c r="E78" s="37">
        <v>4.3</v>
      </c>
      <c r="F78" s="33" t="s">
        <v>67</v>
      </c>
      <c r="G78" s="33" t="s">
        <v>68</v>
      </c>
      <c r="H78" s="35" t="s">
        <v>69</v>
      </c>
      <c r="I78" s="33" t="s">
        <v>70</v>
      </c>
      <c r="J78" s="33" t="s">
        <v>71</v>
      </c>
      <c r="K78" s="33" t="s">
        <v>72</v>
      </c>
      <c r="L78" s="33" t="s">
        <v>73</v>
      </c>
      <c r="M78" s="36">
        <f t="shared" si="10"/>
        <v>34.400000000000006</v>
      </c>
      <c r="N78" s="33">
        <v>24.1</v>
      </c>
      <c r="O78" s="38"/>
      <c r="P78" s="33">
        <v>10.3</v>
      </c>
      <c r="Q78" s="33"/>
      <c r="R78" s="33"/>
      <c r="S78" s="33"/>
      <c r="T78" s="78"/>
    </row>
    <row r="79" spans="1:20" ht="15">
      <c r="A79" s="79"/>
      <c r="B79" s="32">
        <v>3</v>
      </c>
      <c r="C79" s="33">
        <v>25</v>
      </c>
      <c r="D79" s="80" t="s">
        <v>122</v>
      </c>
      <c r="E79" s="37">
        <v>0.2</v>
      </c>
      <c r="F79" s="33" t="s">
        <v>67</v>
      </c>
      <c r="G79" s="33" t="s">
        <v>68</v>
      </c>
      <c r="H79" s="35" t="s">
        <v>69</v>
      </c>
      <c r="I79" s="33" t="s">
        <v>70</v>
      </c>
      <c r="J79" s="33" t="s">
        <v>71</v>
      </c>
      <c r="K79" s="33" t="s">
        <v>72</v>
      </c>
      <c r="L79" s="33" t="s">
        <v>102</v>
      </c>
      <c r="M79" s="36">
        <f t="shared" si="10"/>
        <v>1.6</v>
      </c>
      <c r="N79" s="33">
        <v>1.3</v>
      </c>
      <c r="O79" s="38"/>
      <c r="P79" s="33"/>
      <c r="Q79" s="33">
        <v>0.3</v>
      </c>
      <c r="R79" s="33"/>
      <c r="S79" s="33"/>
      <c r="T79" s="78"/>
    </row>
    <row r="80" spans="1:20" ht="18">
      <c r="A80" s="67" t="s">
        <v>123</v>
      </c>
      <c r="B80" s="32">
        <v>4</v>
      </c>
      <c r="C80" s="33">
        <v>25</v>
      </c>
      <c r="D80" s="80" t="s">
        <v>97</v>
      </c>
      <c r="E80" s="37">
        <v>0.4</v>
      </c>
      <c r="F80" s="33" t="s">
        <v>67</v>
      </c>
      <c r="G80" s="33" t="s">
        <v>68</v>
      </c>
      <c r="H80" s="35" t="s">
        <v>69</v>
      </c>
      <c r="I80" s="33" t="s">
        <v>70</v>
      </c>
      <c r="J80" s="33" t="s">
        <v>71</v>
      </c>
      <c r="K80" s="33" t="s">
        <v>72</v>
      </c>
      <c r="L80" s="33" t="s">
        <v>102</v>
      </c>
      <c r="M80" s="36">
        <f t="shared" si="10"/>
        <v>3.2</v>
      </c>
      <c r="N80" s="33">
        <v>2.7</v>
      </c>
      <c r="O80" s="38"/>
      <c r="P80" s="33"/>
      <c r="Q80" s="33">
        <v>0.5</v>
      </c>
      <c r="R80" s="33"/>
      <c r="S80" s="33"/>
      <c r="T80" s="78"/>
    </row>
    <row r="81" spans="1:20" ht="18">
      <c r="A81" s="67" t="s">
        <v>96</v>
      </c>
      <c r="B81" s="32">
        <v>5</v>
      </c>
      <c r="C81" s="33">
        <v>25</v>
      </c>
      <c r="D81" s="80" t="s">
        <v>124</v>
      </c>
      <c r="E81" s="37">
        <v>0.1</v>
      </c>
      <c r="F81" s="33" t="s">
        <v>67</v>
      </c>
      <c r="G81" s="33" t="s">
        <v>68</v>
      </c>
      <c r="H81" s="35" t="s">
        <v>69</v>
      </c>
      <c r="I81" s="33" t="s">
        <v>70</v>
      </c>
      <c r="J81" s="33" t="s">
        <v>71</v>
      </c>
      <c r="K81" s="33" t="s">
        <v>72</v>
      </c>
      <c r="L81" s="33" t="s">
        <v>102</v>
      </c>
      <c r="M81" s="36">
        <f t="shared" si="10"/>
        <v>0.7999999999999999</v>
      </c>
      <c r="N81" s="33">
        <v>0.7</v>
      </c>
      <c r="O81" s="38"/>
      <c r="P81" s="33"/>
      <c r="Q81" s="33">
        <v>0.1</v>
      </c>
      <c r="R81" s="33"/>
      <c r="S81" s="33"/>
      <c r="T81" s="78"/>
    </row>
    <row r="82" spans="1:20" ht="15">
      <c r="A82" s="79"/>
      <c r="B82" s="32">
        <v>6</v>
      </c>
      <c r="C82" s="33">
        <v>26</v>
      </c>
      <c r="D82" s="80" t="s">
        <v>125</v>
      </c>
      <c r="E82" s="37">
        <v>0.2</v>
      </c>
      <c r="F82" s="33" t="s">
        <v>67</v>
      </c>
      <c r="G82" s="33" t="s">
        <v>68</v>
      </c>
      <c r="H82" s="35" t="s">
        <v>69</v>
      </c>
      <c r="I82" s="33" t="s">
        <v>70</v>
      </c>
      <c r="J82" s="33" t="s">
        <v>71</v>
      </c>
      <c r="K82" s="33" t="s">
        <v>72</v>
      </c>
      <c r="L82" s="33" t="s">
        <v>102</v>
      </c>
      <c r="M82" s="36">
        <f t="shared" si="10"/>
        <v>1.6</v>
      </c>
      <c r="N82" s="33">
        <v>1.3</v>
      </c>
      <c r="O82" s="81"/>
      <c r="P82" s="82"/>
      <c r="Q82" s="33">
        <v>0.3</v>
      </c>
      <c r="R82" s="82"/>
      <c r="S82" s="82"/>
      <c r="T82" s="83"/>
    </row>
    <row r="83" spans="1:20" ht="15">
      <c r="A83" s="79"/>
      <c r="B83" s="32">
        <v>7</v>
      </c>
      <c r="C83" s="33">
        <v>46</v>
      </c>
      <c r="D83" s="34" t="s">
        <v>126</v>
      </c>
      <c r="E83" s="37">
        <v>0.1</v>
      </c>
      <c r="F83" s="33" t="s">
        <v>67</v>
      </c>
      <c r="G83" s="33" t="s">
        <v>84</v>
      </c>
      <c r="H83" s="35" t="s">
        <v>69</v>
      </c>
      <c r="I83" s="33" t="s">
        <v>70</v>
      </c>
      <c r="J83" s="33" t="s">
        <v>71</v>
      </c>
      <c r="K83" s="33" t="s">
        <v>72</v>
      </c>
      <c r="L83" s="33" t="s">
        <v>102</v>
      </c>
      <c r="M83" s="36">
        <f t="shared" si="10"/>
        <v>0.7999999999999999</v>
      </c>
      <c r="N83" s="33">
        <v>0.7</v>
      </c>
      <c r="O83" s="33"/>
      <c r="P83" s="33"/>
      <c r="Q83" s="33">
        <v>0.1</v>
      </c>
      <c r="R83" s="33"/>
      <c r="S83" s="33"/>
      <c r="T83" s="83"/>
    </row>
    <row r="84" spans="1:20" ht="15">
      <c r="A84" s="79"/>
      <c r="B84" s="32">
        <v>8</v>
      </c>
      <c r="C84" s="33">
        <v>27</v>
      </c>
      <c r="D84" s="33">
        <v>14</v>
      </c>
      <c r="E84" s="37">
        <v>0.5</v>
      </c>
      <c r="F84" s="33" t="s">
        <v>67</v>
      </c>
      <c r="G84" s="33" t="s">
        <v>68</v>
      </c>
      <c r="H84" s="35" t="s">
        <v>69</v>
      </c>
      <c r="I84" s="33" t="s">
        <v>70</v>
      </c>
      <c r="J84" s="33" t="s">
        <v>71</v>
      </c>
      <c r="K84" s="33" t="s">
        <v>72</v>
      </c>
      <c r="L84" s="33" t="s">
        <v>102</v>
      </c>
      <c r="M84" s="36">
        <f t="shared" si="10"/>
        <v>4</v>
      </c>
      <c r="N84" s="33">
        <v>3.3</v>
      </c>
      <c r="O84" s="33"/>
      <c r="P84" s="33"/>
      <c r="Q84" s="33">
        <v>0.7</v>
      </c>
      <c r="R84" s="33"/>
      <c r="S84" s="33"/>
      <c r="T84" s="83"/>
    </row>
    <row r="85" spans="1:20" ht="15">
      <c r="A85" s="79"/>
      <c r="B85" s="32">
        <v>9</v>
      </c>
      <c r="C85" s="33">
        <v>42</v>
      </c>
      <c r="D85" s="34" t="s">
        <v>127</v>
      </c>
      <c r="E85" s="37">
        <v>0.5</v>
      </c>
      <c r="F85" s="33" t="s">
        <v>67</v>
      </c>
      <c r="G85" s="33" t="s">
        <v>93</v>
      </c>
      <c r="H85" s="35" t="s">
        <v>69</v>
      </c>
      <c r="I85" s="33" t="s">
        <v>70</v>
      </c>
      <c r="J85" s="33" t="s">
        <v>71</v>
      </c>
      <c r="K85" s="33" t="s">
        <v>72</v>
      </c>
      <c r="L85" s="33" t="s">
        <v>102</v>
      </c>
      <c r="M85" s="36">
        <f t="shared" si="10"/>
        <v>4</v>
      </c>
      <c r="N85" s="33">
        <v>3.3</v>
      </c>
      <c r="O85" s="33"/>
      <c r="P85" s="33"/>
      <c r="Q85" s="33">
        <v>0.7</v>
      </c>
      <c r="R85" s="33"/>
      <c r="S85" s="33"/>
      <c r="T85" s="83"/>
    </row>
    <row r="86" spans="1:20" ht="15">
      <c r="A86" s="79"/>
      <c r="B86" s="32">
        <v>10</v>
      </c>
      <c r="C86" s="33">
        <v>17</v>
      </c>
      <c r="D86" s="33">
        <v>1</v>
      </c>
      <c r="E86" s="37">
        <v>0.7</v>
      </c>
      <c r="F86" s="33" t="s">
        <v>67</v>
      </c>
      <c r="G86" s="33" t="s">
        <v>68</v>
      </c>
      <c r="H86" s="35" t="s">
        <v>69</v>
      </c>
      <c r="I86" s="33" t="s">
        <v>70</v>
      </c>
      <c r="J86" s="33" t="s">
        <v>71</v>
      </c>
      <c r="K86" s="33" t="s">
        <v>72</v>
      </c>
      <c r="L86" s="33" t="s">
        <v>98</v>
      </c>
      <c r="M86" s="36">
        <f t="shared" si="10"/>
        <v>5.6000000000000005</v>
      </c>
      <c r="N86" s="33">
        <v>4.7</v>
      </c>
      <c r="O86" s="38"/>
      <c r="P86" s="33">
        <v>0.9</v>
      </c>
      <c r="Q86" s="33"/>
      <c r="R86" s="82"/>
      <c r="S86" s="82"/>
      <c r="T86" s="83"/>
    </row>
    <row r="87" spans="1:20" ht="15">
      <c r="A87" s="79"/>
      <c r="B87" s="32">
        <v>11</v>
      </c>
      <c r="C87" s="33">
        <v>10</v>
      </c>
      <c r="D87" s="33">
        <v>16</v>
      </c>
      <c r="E87" s="37">
        <v>2.5</v>
      </c>
      <c r="F87" s="33" t="s">
        <v>67</v>
      </c>
      <c r="G87" s="33" t="s">
        <v>93</v>
      </c>
      <c r="H87" s="35" t="s">
        <v>69</v>
      </c>
      <c r="I87" s="33" t="s">
        <v>70</v>
      </c>
      <c r="J87" s="33" t="s">
        <v>71</v>
      </c>
      <c r="K87" s="33" t="s">
        <v>72</v>
      </c>
      <c r="L87" s="33" t="s">
        <v>73</v>
      </c>
      <c r="M87" s="36">
        <f t="shared" si="10"/>
        <v>20</v>
      </c>
      <c r="N87" s="33">
        <v>14</v>
      </c>
      <c r="O87" s="38"/>
      <c r="P87" s="33">
        <v>6</v>
      </c>
      <c r="Q87" s="33"/>
      <c r="R87" s="82"/>
      <c r="S87" s="82"/>
      <c r="T87" s="83"/>
    </row>
    <row r="88" spans="1:20" ht="15">
      <c r="A88" s="79"/>
      <c r="B88" s="32">
        <v>12</v>
      </c>
      <c r="C88" s="33">
        <v>53</v>
      </c>
      <c r="D88" s="33">
        <v>10</v>
      </c>
      <c r="E88" s="37">
        <v>2.4</v>
      </c>
      <c r="F88" s="33" t="s">
        <v>67</v>
      </c>
      <c r="G88" s="33" t="s">
        <v>93</v>
      </c>
      <c r="H88" s="35" t="s">
        <v>69</v>
      </c>
      <c r="I88" s="33" t="s">
        <v>70</v>
      </c>
      <c r="J88" s="33" t="s">
        <v>71</v>
      </c>
      <c r="K88" s="33" t="s">
        <v>72</v>
      </c>
      <c r="L88" s="33" t="s">
        <v>73</v>
      </c>
      <c r="M88" s="36">
        <f t="shared" si="10"/>
        <v>19.2</v>
      </c>
      <c r="N88" s="33">
        <v>13.4</v>
      </c>
      <c r="O88" s="33"/>
      <c r="P88" s="33">
        <v>5.8</v>
      </c>
      <c r="Q88" s="33"/>
      <c r="R88" s="33"/>
      <c r="S88" s="33"/>
      <c r="T88" s="83"/>
    </row>
    <row r="89" spans="1:20" ht="16.5" customHeight="1">
      <c r="A89" s="67"/>
      <c r="B89" s="32">
        <v>13</v>
      </c>
      <c r="C89" s="33">
        <v>40</v>
      </c>
      <c r="D89" s="80" t="s">
        <v>128</v>
      </c>
      <c r="E89" s="37">
        <v>1.3</v>
      </c>
      <c r="F89" s="33" t="s">
        <v>67</v>
      </c>
      <c r="G89" s="33" t="s">
        <v>129</v>
      </c>
      <c r="H89" s="35" t="s">
        <v>69</v>
      </c>
      <c r="I89" s="33" t="s">
        <v>70</v>
      </c>
      <c r="J89" s="33" t="s">
        <v>71</v>
      </c>
      <c r="K89" s="33" t="s">
        <v>72</v>
      </c>
      <c r="L89" s="33" t="s">
        <v>102</v>
      </c>
      <c r="M89" s="36">
        <f t="shared" si="10"/>
        <v>10.399999999999999</v>
      </c>
      <c r="N89" s="33">
        <v>8.7</v>
      </c>
      <c r="O89" s="38"/>
      <c r="P89" s="33"/>
      <c r="Q89" s="33">
        <v>1.7</v>
      </c>
      <c r="R89" s="33"/>
      <c r="S89" s="33"/>
      <c r="T89" s="78"/>
    </row>
    <row r="90" spans="1:20" ht="18">
      <c r="A90" s="67"/>
      <c r="B90" s="32">
        <v>14</v>
      </c>
      <c r="C90" s="33">
        <v>40</v>
      </c>
      <c r="D90" s="33">
        <v>10</v>
      </c>
      <c r="E90" s="37">
        <v>0.9</v>
      </c>
      <c r="F90" s="33" t="s">
        <v>67</v>
      </c>
      <c r="G90" s="33" t="s">
        <v>129</v>
      </c>
      <c r="H90" s="35" t="s">
        <v>69</v>
      </c>
      <c r="I90" s="33" t="s">
        <v>70</v>
      </c>
      <c r="J90" s="33" t="s">
        <v>71</v>
      </c>
      <c r="K90" s="33" t="s">
        <v>72</v>
      </c>
      <c r="L90" s="33" t="s">
        <v>102</v>
      </c>
      <c r="M90" s="36">
        <f t="shared" si="10"/>
        <v>7.2</v>
      </c>
      <c r="N90" s="33">
        <v>6</v>
      </c>
      <c r="O90" s="33"/>
      <c r="P90" s="33"/>
      <c r="Q90" s="33">
        <v>1.2</v>
      </c>
      <c r="R90" s="33"/>
      <c r="S90" s="33"/>
      <c r="T90" s="78"/>
    </row>
    <row r="91" spans="1:20" ht="15">
      <c r="A91" s="79"/>
      <c r="B91" s="32">
        <v>15</v>
      </c>
      <c r="C91" s="33">
        <v>1</v>
      </c>
      <c r="D91" s="33">
        <v>25</v>
      </c>
      <c r="E91" s="37">
        <v>2.3</v>
      </c>
      <c r="F91" s="33" t="s">
        <v>67</v>
      </c>
      <c r="G91" s="33" t="s">
        <v>84</v>
      </c>
      <c r="H91" s="35" t="s">
        <v>69</v>
      </c>
      <c r="I91" s="33" t="s">
        <v>70</v>
      </c>
      <c r="J91" s="33" t="s">
        <v>71</v>
      </c>
      <c r="K91" s="33" t="s">
        <v>72</v>
      </c>
      <c r="L91" s="33" t="s">
        <v>76</v>
      </c>
      <c r="M91" s="36">
        <f t="shared" si="10"/>
        <v>18.4</v>
      </c>
      <c r="N91" s="33">
        <v>12.9</v>
      </c>
      <c r="O91" s="33">
        <v>5.5</v>
      </c>
      <c r="P91" s="33"/>
      <c r="Q91" s="33"/>
      <c r="R91" s="33"/>
      <c r="S91" s="82"/>
      <c r="T91" s="83"/>
    </row>
    <row r="92" spans="1:20" ht="15">
      <c r="A92" s="79"/>
      <c r="B92" s="32">
        <v>16</v>
      </c>
      <c r="C92" s="33">
        <v>1</v>
      </c>
      <c r="D92" s="34" t="s">
        <v>130</v>
      </c>
      <c r="E92" s="37">
        <v>0.6</v>
      </c>
      <c r="F92" s="33" t="s">
        <v>67</v>
      </c>
      <c r="G92" s="33" t="s">
        <v>84</v>
      </c>
      <c r="H92" s="35" t="s">
        <v>69</v>
      </c>
      <c r="I92" s="33" t="s">
        <v>70</v>
      </c>
      <c r="J92" s="33" t="s">
        <v>71</v>
      </c>
      <c r="K92" s="33" t="s">
        <v>72</v>
      </c>
      <c r="L92" s="33" t="s">
        <v>91</v>
      </c>
      <c r="M92" s="36">
        <f t="shared" si="10"/>
        <v>4.8</v>
      </c>
      <c r="N92" s="33">
        <v>4</v>
      </c>
      <c r="O92" s="33">
        <v>0.8</v>
      </c>
      <c r="P92" s="33"/>
      <c r="Q92" s="33"/>
      <c r="R92" s="82"/>
      <c r="S92" s="82"/>
      <c r="T92" s="83"/>
    </row>
    <row r="93" spans="1:20" ht="15">
      <c r="A93" s="79"/>
      <c r="B93" s="32">
        <v>17</v>
      </c>
      <c r="C93" s="33">
        <v>41</v>
      </c>
      <c r="D93" s="33">
        <v>18</v>
      </c>
      <c r="E93" s="37">
        <v>1.7</v>
      </c>
      <c r="F93" s="33" t="s">
        <v>67</v>
      </c>
      <c r="G93" s="33" t="s">
        <v>68</v>
      </c>
      <c r="H93" s="47" t="s">
        <v>105</v>
      </c>
      <c r="I93" s="33" t="s">
        <v>70</v>
      </c>
      <c r="J93" s="33" t="s">
        <v>71</v>
      </c>
      <c r="K93" s="33" t="s">
        <v>72</v>
      </c>
      <c r="L93" s="33" t="s">
        <v>73</v>
      </c>
      <c r="M93" s="36">
        <f t="shared" si="10"/>
        <v>13.6</v>
      </c>
      <c r="N93" s="33">
        <v>9.5</v>
      </c>
      <c r="O93" s="33"/>
      <c r="P93" s="33">
        <v>4.1</v>
      </c>
      <c r="Q93" s="33"/>
      <c r="R93" s="33"/>
      <c r="S93" s="33"/>
      <c r="T93" s="78"/>
    </row>
    <row r="94" spans="1:20" ht="15">
      <c r="A94" s="79"/>
      <c r="B94" s="32">
        <v>18</v>
      </c>
      <c r="C94" s="33">
        <v>72</v>
      </c>
      <c r="D94" s="33">
        <v>13</v>
      </c>
      <c r="E94" s="37">
        <v>1.9</v>
      </c>
      <c r="F94" s="33" t="s">
        <v>67</v>
      </c>
      <c r="G94" s="33" t="s">
        <v>68</v>
      </c>
      <c r="H94" s="35" t="s">
        <v>69</v>
      </c>
      <c r="I94" s="33" t="s">
        <v>70</v>
      </c>
      <c r="J94" s="33" t="s">
        <v>71</v>
      </c>
      <c r="K94" s="33" t="s">
        <v>72</v>
      </c>
      <c r="L94" s="33" t="s">
        <v>73</v>
      </c>
      <c r="M94" s="36">
        <f t="shared" si="10"/>
        <v>15.2</v>
      </c>
      <c r="N94" s="33">
        <v>10.6</v>
      </c>
      <c r="O94" s="33"/>
      <c r="P94" s="33">
        <v>4.6</v>
      </c>
      <c r="Q94" s="33"/>
      <c r="R94" s="33"/>
      <c r="S94" s="33"/>
      <c r="T94" s="78"/>
    </row>
    <row r="95" spans="1:20" ht="16.5">
      <c r="A95" s="50" t="s">
        <v>81</v>
      </c>
      <c r="B95" s="64"/>
      <c r="C95" s="65"/>
      <c r="D95" s="65"/>
      <c r="E95" s="76">
        <f>SUM(E77:E94)</f>
        <v>23.499999999999996</v>
      </c>
      <c r="F95" s="65"/>
      <c r="G95" s="65"/>
      <c r="H95" s="65"/>
      <c r="I95" s="65"/>
      <c r="J95" s="65"/>
      <c r="K95" s="65"/>
      <c r="L95" s="65"/>
      <c r="M95" s="54">
        <f aca="true" t="shared" si="11" ref="M95:S95">SUM(M77:M94)</f>
        <v>188</v>
      </c>
      <c r="N95" s="54">
        <f t="shared" si="11"/>
        <v>137.4</v>
      </c>
      <c r="O95" s="54">
        <f t="shared" si="11"/>
        <v>6.3</v>
      </c>
      <c r="P95" s="54">
        <f t="shared" si="11"/>
        <v>38.7</v>
      </c>
      <c r="Q95" s="54">
        <f t="shared" si="11"/>
        <v>5.6000000000000005</v>
      </c>
      <c r="R95" s="54">
        <f t="shared" si="11"/>
        <v>0</v>
      </c>
      <c r="S95" s="54">
        <f t="shared" si="11"/>
        <v>0</v>
      </c>
      <c r="T95" s="55"/>
    </row>
    <row r="96" spans="1:20" ht="16.5" customHeight="1">
      <c r="A96" s="84"/>
      <c r="B96" s="24">
        <v>1</v>
      </c>
      <c r="C96" s="25">
        <v>5</v>
      </c>
      <c r="D96" s="85">
        <v>13</v>
      </c>
      <c r="E96" s="25">
        <v>0.7</v>
      </c>
      <c r="F96" s="25" t="s">
        <v>67</v>
      </c>
      <c r="G96" s="25" t="s">
        <v>129</v>
      </c>
      <c r="H96" s="27" t="s">
        <v>69</v>
      </c>
      <c r="I96" s="25" t="s">
        <v>70</v>
      </c>
      <c r="J96" s="25" t="s">
        <v>71</v>
      </c>
      <c r="K96" s="25" t="s">
        <v>72</v>
      </c>
      <c r="L96" s="25" t="s">
        <v>98</v>
      </c>
      <c r="M96" s="28">
        <f aca="true" t="shared" si="12" ref="M96:M111">SUM(N96:Q96)</f>
        <v>5.6000000000000005</v>
      </c>
      <c r="N96" s="28">
        <v>4.7</v>
      </c>
      <c r="O96" s="28"/>
      <c r="P96" s="28">
        <v>0.9</v>
      </c>
      <c r="Q96" s="86"/>
      <c r="R96" s="86"/>
      <c r="S96" s="86"/>
      <c r="T96" s="87"/>
    </row>
    <row r="97" spans="1:20" ht="16.5" customHeight="1">
      <c r="A97" s="69"/>
      <c r="B97" s="32">
        <v>2</v>
      </c>
      <c r="C97" s="33">
        <v>39</v>
      </c>
      <c r="D97" s="33">
        <v>12</v>
      </c>
      <c r="E97" s="33">
        <v>0.5</v>
      </c>
      <c r="F97" s="33" t="s">
        <v>67</v>
      </c>
      <c r="G97" s="33" t="s">
        <v>68</v>
      </c>
      <c r="H97" s="35" t="s">
        <v>69</v>
      </c>
      <c r="I97" s="33" t="s">
        <v>70</v>
      </c>
      <c r="J97" s="33" t="s">
        <v>71</v>
      </c>
      <c r="K97" s="33" t="s">
        <v>72</v>
      </c>
      <c r="L97" s="33" t="s">
        <v>98</v>
      </c>
      <c r="M97" s="36">
        <f t="shared" si="12"/>
        <v>4</v>
      </c>
      <c r="N97" s="88">
        <v>3.3</v>
      </c>
      <c r="O97" s="88"/>
      <c r="P97" s="88">
        <v>0.7</v>
      </c>
      <c r="Q97" s="36"/>
      <c r="R97" s="36"/>
      <c r="S97" s="70"/>
      <c r="T97" s="71"/>
    </row>
    <row r="98" spans="1:20" ht="16.5" customHeight="1">
      <c r="A98" s="67" t="s">
        <v>131</v>
      </c>
      <c r="B98" s="32">
        <v>3</v>
      </c>
      <c r="C98" s="33">
        <v>40</v>
      </c>
      <c r="D98" s="33">
        <v>9</v>
      </c>
      <c r="E98" s="33">
        <v>1.3</v>
      </c>
      <c r="F98" s="33" t="s">
        <v>67</v>
      </c>
      <c r="G98" s="33" t="s">
        <v>68</v>
      </c>
      <c r="H98" s="35" t="s">
        <v>69</v>
      </c>
      <c r="I98" s="33" t="s">
        <v>70</v>
      </c>
      <c r="J98" s="33" t="s">
        <v>71</v>
      </c>
      <c r="K98" s="33" t="s">
        <v>72</v>
      </c>
      <c r="L98" s="38" t="s">
        <v>73</v>
      </c>
      <c r="M98" s="36">
        <f t="shared" si="12"/>
        <v>10.4</v>
      </c>
      <c r="N98" s="88">
        <v>7.3</v>
      </c>
      <c r="O98" s="88"/>
      <c r="P98" s="88">
        <v>3.1</v>
      </c>
      <c r="Q98" s="36"/>
      <c r="R98" s="36"/>
      <c r="S98" s="70"/>
      <c r="T98" s="71"/>
    </row>
    <row r="99" spans="1:20" ht="16.5" customHeight="1">
      <c r="A99" s="67" t="s">
        <v>108</v>
      </c>
      <c r="B99" s="32">
        <v>4</v>
      </c>
      <c r="C99" s="33">
        <v>14</v>
      </c>
      <c r="D99" s="72">
        <v>15</v>
      </c>
      <c r="E99" s="33">
        <v>1.6</v>
      </c>
      <c r="F99" s="33" t="s">
        <v>67</v>
      </c>
      <c r="G99" s="33" t="s">
        <v>84</v>
      </c>
      <c r="H99" s="35" t="s">
        <v>69</v>
      </c>
      <c r="I99" s="33" t="s">
        <v>70</v>
      </c>
      <c r="J99" s="33" t="s">
        <v>71</v>
      </c>
      <c r="K99" s="33" t="s">
        <v>72</v>
      </c>
      <c r="L99" s="38" t="s">
        <v>73</v>
      </c>
      <c r="M99" s="36">
        <f t="shared" si="12"/>
        <v>12.8</v>
      </c>
      <c r="N99" s="88">
        <v>9</v>
      </c>
      <c r="O99" s="88"/>
      <c r="P99" s="88">
        <v>3.8</v>
      </c>
      <c r="Q99" s="36"/>
      <c r="R99" s="36"/>
      <c r="S99" s="70"/>
      <c r="T99" s="71"/>
    </row>
    <row r="100" spans="1:20" ht="16.5" customHeight="1">
      <c r="A100" s="69"/>
      <c r="B100" s="32">
        <v>5</v>
      </c>
      <c r="C100" s="33">
        <v>45</v>
      </c>
      <c r="D100" s="33">
        <v>30</v>
      </c>
      <c r="E100" s="33">
        <v>1.4</v>
      </c>
      <c r="F100" s="33" t="s">
        <v>67</v>
      </c>
      <c r="G100" s="33" t="s">
        <v>68</v>
      </c>
      <c r="H100" s="35" t="s">
        <v>69</v>
      </c>
      <c r="I100" s="33" t="s">
        <v>70</v>
      </c>
      <c r="J100" s="33" t="s">
        <v>71</v>
      </c>
      <c r="K100" s="33" t="s">
        <v>72</v>
      </c>
      <c r="L100" s="33" t="s">
        <v>73</v>
      </c>
      <c r="M100" s="36">
        <f t="shared" si="12"/>
        <v>11.2</v>
      </c>
      <c r="N100" s="89">
        <v>7.8</v>
      </c>
      <c r="O100" s="89"/>
      <c r="P100" s="89">
        <v>3.4</v>
      </c>
      <c r="Q100" s="36"/>
      <c r="R100" s="70"/>
      <c r="S100" s="70"/>
      <c r="T100" s="71"/>
    </row>
    <row r="101" spans="1:20" ht="16.5" customHeight="1">
      <c r="A101" s="69"/>
      <c r="B101" s="32">
        <v>6</v>
      </c>
      <c r="C101" s="33">
        <v>60</v>
      </c>
      <c r="D101" s="72">
        <v>6</v>
      </c>
      <c r="E101" s="33">
        <v>0.8</v>
      </c>
      <c r="F101" s="33" t="s">
        <v>67</v>
      </c>
      <c r="G101" s="33" t="s">
        <v>68</v>
      </c>
      <c r="H101" s="35" t="s">
        <v>69</v>
      </c>
      <c r="I101" s="33" t="s">
        <v>70</v>
      </c>
      <c r="J101" s="33" t="s">
        <v>71</v>
      </c>
      <c r="K101" s="33" t="s">
        <v>72</v>
      </c>
      <c r="L101" s="33" t="s">
        <v>98</v>
      </c>
      <c r="M101" s="36">
        <f t="shared" si="12"/>
        <v>6.4</v>
      </c>
      <c r="N101" s="88">
        <v>5.3</v>
      </c>
      <c r="O101" s="88"/>
      <c r="P101" s="88">
        <v>1.1</v>
      </c>
      <c r="Q101" s="36"/>
      <c r="R101" s="70"/>
      <c r="S101" s="70"/>
      <c r="T101" s="71"/>
    </row>
    <row r="102" spans="1:20" ht="16.5" customHeight="1">
      <c r="A102" s="69"/>
      <c r="B102" s="32">
        <v>7</v>
      </c>
      <c r="C102" s="33">
        <v>16</v>
      </c>
      <c r="D102" s="33">
        <v>31</v>
      </c>
      <c r="E102" s="33">
        <v>0.4</v>
      </c>
      <c r="F102" s="33" t="s">
        <v>67</v>
      </c>
      <c r="G102" s="33" t="s">
        <v>84</v>
      </c>
      <c r="H102" s="35" t="s">
        <v>69</v>
      </c>
      <c r="I102" s="33" t="s">
        <v>70</v>
      </c>
      <c r="J102" s="33" t="s">
        <v>71</v>
      </c>
      <c r="K102" s="33" t="s">
        <v>72</v>
      </c>
      <c r="L102" s="33" t="s">
        <v>98</v>
      </c>
      <c r="M102" s="36">
        <f t="shared" si="12"/>
        <v>3.2</v>
      </c>
      <c r="N102" s="88">
        <v>2.7</v>
      </c>
      <c r="O102" s="88"/>
      <c r="P102" s="88">
        <v>0.5</v>
      </c>
      <c r="Q102" s="36"/>
      <c r="R102" s="70"/>
      <c r="S102" s="70"/>
      <c r="T102" s="71"/>
    </row>
    <row r="103" spans="1:20" ht="16.5" customHeight="1">
      <c r="A103" s="69"/>
      <c r="B103" s="32">
        <v>8</v>
      </c>
      <c r="C103" s="33">
        <v>85</v>
      </c>
      <c r="D103" s="33">
        <v>11</v>
      </c>
      <c r="E103" s="33">
        <v>1.5</v>
      </c>
      <c r="F103" s="33" t="s">
        <v>67</v>
      </c>
      <c r="G103" s="33" t="s">
        <v>68</v>
      </c>
      <c r="H103" s="35" t="s">
        <v>69</v>
      </c>
      <c r="I103" s="33" t="s">
        <v>70</v>
      </c>
      <c r="J103" s="33" t="s">
        <v>71</v>
      </c>
      <c r="K103" s="33" t="s">
        <v>72</v>
      </c>
      <c r="L103" s="33" t="s">
        <v>73</v>
      </c>
      <c r="M103" s="36">
        <f t="shared" si="12"/>
        <v>12</v>
      </c>
      <c r="N103" s="88">
        <v>8.4</v>
      </c>
      <c r="O103" s="88"/>
      <c r="P103" s="88">
        <v>3.6</v>
      </c>
      <c r="Q103" s="36"/>
      <c r="R103" s="70"/>
      <c r="S103" s="70"/>
      <c r="T103" s="71"/>
    </row>
    <row r="104" spans="1:20" ht="16.5" customHeight="1">
      <c r="A104" s="69"/>
      <c r="B104" s="32">
        <v>9</v>
      </c>
      <c r="C104" s="33">
        <v>39</v>
      </c>
      <c r="D104" s="33">
        <v>28</v>
      </c>
      <c r="E104" s="33">
        <v>0.7</v>
      </c>
      <c r="F104" s="33" t="s">
        <v>67</v>
      </c>
      <c r="G104" s="33" t="s">
        <v>68</v>
      </c>
      <c r="H104" s="35" t="s">
        <v>69</v>
      </c>
      <c r="I104" s="33" t="s">
        <v>70</v>
      </c>
      <c r="J104" s="33" t="s">
        <v>71</v>
      </c>
      <c r="K104" s="33" t="s">
        <v>72</v>
      </c>
      <c r="L104" s="33" t="s">
        <v>98</v>
      </c>
      <c r="M104" s="36">
        <f t="shared" si="12"/>
        <v>5.6000000000000005</v>
      </c>
      <c r="N104" s="88">
        <v>4.7</v>
      </c>
      <c r="O104" s="88"/>
      <c r="P104" s="88">
        <v>0.9</v>
      </c>
      <c r="Q104" s="36"/>
      <c r="R104" s="36"/>
      <c r="S104" s="36"/>
      <c r="T104" s="71"/>
    </row>
    <row r="105" spans="1:20" ht="16.5" customHeight="1">
      <c r="A105" s="69"/>
      <c r="B105" s="32">
        <v>10</v>
      </c>
      <c r="C105" s="33">
        <v>44</v>
      </c>
      <c r="D105" s="33">
        <v>10</v>
      </c>
      <c r="E105" s="33">
        <v>0.4</v>
      </c>
      <c r="F105" s="33" t="s">
        <v>67</v>
      </c>
      <c r="G105" s="33" t="s">
        <v>68</v>
      </c>
      <c r="H105" s="35" t="s">
        <v>69</v>
      </c>
      <c r="I105" s="33" t="s">
        <v>70</v>
      </c>
      <c r="J105" s="33" t="s">
        <v>71</v>
      </c>
      <c r="K105" s="33" t="s">
        <v>72</v>
      </c>
      <c r="L105" s="33" t="s">
        <v>98</v>
      </c>
      <c r="M105" s="36">
        <f t="shared" si="12"/>
        <v>3.2</v>
      </c>
      <c r="N105" s="88">
        <v>2.7</v>
      </c>
      <c r="O105" s="88"/>
      <c r="P105" s="88">
        <v>0.5</v>
      </c>
      <c r="Q105" s="36"/>
      <c r="R105" s="36"/>
      <c r="S105" s="70"/>
      <c r="T105" s="71"/>
    </row>
    <row r="106" spans="1:20" ht="16.5" customHeight="1">
      <c r="A106" s="69"/>
      <c r="B106" s="32">
        <v>11</v>
      </c>
      <c r="C106" s="33">
        <v>54</v>
      </c>
      <c r="D106" s="34" t="s">
        <v>132</v>
      </c>
      <c r="E106" s="33">
        <v>0.2</v>
      </c>
      <c r="F106" s="33" t="s">
        <v>67</v>
      </c>
      <c r="G106" s="33" t="s">
        <v>84</v>
      </c>
      <c r="H106" s="35" t="s">
        <v>69</v>
      </c>
      <c r="I106" s="33" t="s">
        <v>70</v>
      </c>
      <c r="J106" s="33" t="s">
        <v>71</v>
      </c>
      <c r="K106" s="33" t="s">
        <v>72</v>
      </c>
      <c r="L106" s="33" t="s">
        <v>98</v>
      </c>
      <c r="M106" s="36">
        <f t="shared" si="12"/>
        <v>1.6</v>
      </c>
      <c r="N106" s="36">
        <v>1.3</v>
      </c>
      <c r="O106" s="36"/>
      <c r="P106" s="36">
        <v>0.3</v>
      </c>
      <c r="Q106" s="70"/>
      <c r="R106" s="70"/>
      <c r="S106" s="70"/>
      <c r="T106" s="71"/>
    </row>
    <row r="107" spans="1:20" ht="16.5" customHeight="1">
      <c r="A107" s="69"/>
      <c r="B107" s="32">
        <v>12</v>
      </c>
      <c r="C107" s="33">
        <v>54</v>
      </c>
      <c r="D107" s="34" t="s">
        <v>133</v>
      </c>
      <c r="E107" s="33">
        <v>0.2</v>
      </c>
      <c r="F107" s="33" t="s">
        <v>67</v>
      </c>
      <c r="G107" s="33" t="s">
        <v>84</v>
      </c>
      <c r="H107" s="35" t="s">
        <v>69</v>
      </c>
      <c r="I107" s="33" t="s">
        <v>70</v>
      </c>
      <c r="J107" s="33" t="s">
        <v>71</v>
      </c>
      <c r="K107" s="33" t="s">
        <v>72</v>
      </c>
      <c r="L107" s="33" t="s">
        <v>98</v>
      </c>
      <c r="M107" s="36">
        <f t="shared" si="12"/>
        <v>1.6</v>
      </c>
      <c r="N107" s="36">
        <v>1.3</v>
      </c>
      <c r="O107" s="36"/>
      <c r="P107" s="36">
        <v>0.3</v>
      </c>
      <c r="Q107" s="70"/>
      <c r="R107" s="70"/>
      <c r="S107" s="70"/>
      <c r="T107" s="71"/>
    </row>
    <row r="108" spans="1:20" ht="16.5" customHeight="1">
      <c r="A108" s="69"/>
      <c r="B108" s="32">
        <v>13</v>
      </c>
      <c r="C108" s="33">
        <v>86</v>
      </c>
      <c r="D108" s="72">
        <v>16</v>
      </c>
      <c r="E108" s="33">
        <v>0.2</v>
      </c>
      <c r="F108" s="33" t="s">
        <v>67</v>
      </c>
      <c r="G108" s="33" t="s">
        <v>68</v>
      </c>
      <c r="H108" s="35" t="s">
        <v>69</v>
      </c>
      <c r="I108" s="33" t="s">
        <v>70</v>
      </c>
      <c r="J108" s="33" t="s">
        <v>71</v>
      </c>
      <c r="K108" s="33" t="s">
        <v>72</v>
      </c>
      <c r="L108" s="33" t="s">
        <v>98</v>
      </c>
      <c r="M108" s="36">
        <f t="shared" si="12"/>
        <v>1.6</v>
      </c>
      <c r="N108" s="88">
        <v>1.3</v>
      </c>
      <c r="O108" s="88"/>
      <c r="P108" s="88">
        <v>0.3</v>
      </c>
      <c r="Q108" s="36"/>
      <c r="R108" s="36"/>
      <c r="S108" s="70"/>
      <c r="T108" s="71"/>
    </row>
    <row r="109" spans="1:20" ht="16.5" customHeight="1">
      <c r="A109" s="69"/>
      <c r="B109" s="32">
        <v>14</v>
      </c>
      <c r="C109" s="33">
        <v>53</v>
      </c>
      <c r="D109" s="33">
        <v>24</v>
      </c>
      <c r="E109" s="33">
        <v>0.1</v>
      </c>
      <c r="F109" s="33" t="s">
        <v>67</v>
      </c>
      <c r="G109" s="33" t="s">
        <v>68</v>
      </c>
      <c r="H109" s="35" t="s">
        <v>69</v>
      </c>
      <c r="I109" s="33" t="s">
        <v>70</v>
      </c>
      <c r="J109" s="33" t="s">
        <v>71</v>
      </c>
      <c r="K109" s="33" t="s">
        <v>72</v>
      </c>
      <c r="L109" s="33" t="s">
        <v>98</v>
      </c>
      <c r="M109" s="36">
        <f t="shared" si="12"/>
        <v>0.7999999999999999</v>
      </c>
      <c r="N109" s="88">
        <v>0.7</v>
      </c>
      <c r="O109" s="88"/>
      <c r="P109" s="88">
        <v>0.1</v>
      </c>
      <c r="Q109" s="36"/>
      <c r="R109" s="36"/>
      <c r="S109" s="70"/>
      <c r="T109" s="71"/>
    </row>
    <row r="110" spans="1:20" ht="16.5" customHeight="1">
      <c r="A110" s="69"/>
      <c r="B110" s="32">
        <v>15</v>
      </c>
      <c r="C110" s="33">
        <v>61</v>
      </c>
      <c r="D110" s="33">
        <v>13</v>
      </c>
      <c r="E110" s="33">
        <v>0.1</v>
      </c>
      <c r="F110" s="33" t="s">
        <v>67</v>
      </c>
      <c r="G110" s="33" t="s">
        <v>68</v>
      </c>
      <c r="H110" s="35" t="s">
        <v>69</v>
      </c>
      <c r="I110" s="33" t="s">
        <v>70</v>
      </c>
      <c r="J110" s="33" t="s">
        <v>71</v>
      </c>
      <c r="K110" s="33" t="s">
        <v>72</v>
      </c>
      <c r="L110" s="33" t="s">
        <v>98</v>
      </c>
      <c r="M110" s="36">
        <f t="shared" si="12"/>
        <v>0.7999999999999999</v>
      </c>
      <c r="N110" s="88">
        <v>0.7</v>
      </c>
      <c r="O110" s="88"/>
      <c r="P110" s="88">
        <v>0.1</v>
      </c>
      <c r="Q110" s="36"/>
      <c r="R110" s="36"/>
      <c r="S110" s="70"/>
      <c r="T110" s="71"/>
    </row>
    <row r="111" spans="1:20" ht="16.5" customHeight="1">
      <c r="A111" s="90"/>
      <c r="B111" s="91">
        <v>15</v>
      </c>
      <c r="C111" s="92">
        <v>50</v>
      </c>
      <c r="D111" s="92">
        <v>6</v>
      </c>
      <c r="E111" s="92">
        <v>0.5</v>
      </c>
      <c r="F111" s="92" t="s">
        <v>67</v>
      </c>
      <c r="G111" s="92" t="s">
        <v>68</v>
      </c>
      <c r="H111" s="93" t="s">
        <v>69</v>
      </c>
      <c r="I111" s="92" t="s">
        <v>70</v>
      </c>
      <c r="J111" s="92" t="s">
        <v>71</v>
      </c>
      <c r="K111" s="92" t="s">
        <v>72</v>
      </c>
      <c r="L111" s="33" t="s">
        <v>98</v>
      </c>
      <c r="M111" s="94">
        <f t="shared" si="12"/>
        <v>4</v>
      </c>
      <c r="N111" s="94">
        <v>3.3</v>
      </c>
      <c r="O111" s="94"/>
      <c r="P111" s="94">
        <v>0.7</v>
      </c>
      <c r="Q111" s="95"/>
      <c r="R111" s="95"/>
      <c r="S111" s="95"/>
      <c r="T111" s="96"/>
    </row>
    <row r="112" spans="1:20" ht="16.5">
      <c r="A112" s="50" t="s">
        <v>81</v>
      </c>
      <c r="B112" s="64"/>
      <c r="C112" s="65"/>
      <c r="D112" s="65"/>
      <c r="E112" s="52">
        <f>SUM(E96:E111)</f>
        <v>10.599999999999996</v>
      </c>
      <c r="F112" s="65"/>
      <c r="G112" s="65"/>
      <c r="H112" s="65"/>
      <c r="I112" s="65"/>
      <c r="J112" s="65"/>
      <c r="K112" s="65"/>
      <c r="L112" s="65"/>
      <c r="M112" s="54">
        <f aca="true" t="shared" si="13" ref="M112:S112">SUM(M96:M111)</f>
        <v>84.79999999999997</v>
      </c>
      <c r="N112" s="54">
        <f t="shared" si="13"/>
        <v>64.5</v>
      </c>
      <c r="O112" s="54">
        <f t="shared" si="13"/>
        <v>0</v>
      </c>
      <c r="P112" s="54">
        <f t="shared" si="13"/>
        <v>20.300000000000004</v>
      </c>
      <c r="Q112" s="54">
        <f t="shared" si="13"/>
        <v>0</v>
      </c>
      <c r="R112" s="54">
        <f t="shared" si="13"/>
        <v>0</v>
      </c>
      <c r="S112" s="54">
        <f t="shared" si="13"/>
        <v>0</v>
      </c>
      <c r="T112" s="55"/>
    </row>
    <row r="113" spans="1:20" ht="21" customHeight="1">
      <c r="A113" s="97" t="s">
        <v>134</v>
      </c>
      <c r="B113" s="98"/>
      <c r="C113" s="99"/>
      <c r="D113" s="100"/>
      <c r="E113" s="101">
        <f>SUM(E112,E95,E76,E66,E52,E44,E35)</f>
        <v>106.2</v>
      </c>
      <c r="F113" s="102"/>
      <c r="G113" s="102"/>
      <c r="H113" s="102"/>
      <c r="I113" s="102"/>
      <c r="J113" s="102"/>
      <c r="K113" s="102"/>
      <c r="L113" s="102"/>
      <c r="M113" s="101">
        <f aca="true" t="shared" si="14" ref="M113:S113">SUM(M112,M95,M76,M66,M52,M44,M35)</f>
        <v>760.7</v>
      </c>
      <c r="N113" s="101">
        <f t="shared" si="14"/>
        <v>619</v>
      </c>
      <c r="O113" s="101">
        <f t="shared" si="14"/>
        <v>40.4</v>
      </c>
      <c r="P113" s="101">
        <f t="shared" si="14"/>
        <v>88.30000000000001</v>
      </c>
      <c r="Q113" s="101">
        <f t="shared" si="14"/>
        <v>13</v>
      </c>
      <c r="R113" s="101">
        <f t="shared" si="14"/>
        <v>117</v>
      </c>
      <c r="S113" s="101">
        <f t="shared" si="14"/>
        <v>700</v>
      </c>
      <c r="T113" s="103"/>
    </row>
    <row r="114" spans="1:20" ht="15.75">
      <c r="A114" s="196" t="s">
        <v>135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</row>
    <row r="115" spans="1:20" ht="15.75">
      <c r="A115" s="197" t="s">
        <v>136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</row>
    <row r="116" spans="1:20" ht="15">
      <c r="A116" s="104"/>
      <c r="B116" s="105">
        <v>8</v>
      </c>
      <c r="C116" s="106">
        <v>7</v>
      </c>
      <c r="D116" s="107" t="s">
        <v>137</v>
      </c>
      <c r="E116" s="106">
        <v>2.3</v>
      </c>
      <c r="F116" s="106" t="s">
        <v>138</v>
      </c>
      <c r="G116" s="106" t="s">
        <v>139</v>
      </c>
      <c r="H116" s="108" t="s">
        <v>69</v>
      </c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10"/>
    </row>
    <row r="117" spans="1:20" ht="15">
      <c r="A117" s="23"/>
      <c r="B117" s="111">
        <v>9</v>
      </c>
      <c r="C117" s="112">
        <v>10</v>
      </c>
      <c r="D117" s="113" t="s">
        <v>104</v>
      </c>
      <c r="E117" s="112">
        <v>1.7</v>
      </c>
      <c r="F117" s="112" t="s">
        <v>140</v>
      </c>
      <c r="G117" s="112" t="s">
        <v>129</v>
      </c>
      <c r="H117" s="114" t="s">
        <v>69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6"/>
    </row>
    <row r="118" spans="1:20" ht="18">
      <c r="A118" s="67" t="s">
        <v>109</v>
      </c>
      <c r="B118" s="111">
        <v>10</v>
      </c>
      <c r="C118" s="112">
        <v>39</v>
      </c>
      <c r="D118" s="112">
        <v>36</v>
      </c>
      <c r="E118" s="112">
        <v>1.5</v>
      </c>
      <c r="F118" s="112" t="s">
        <v>141</v>
      </c>
      <c r="G118" s="112" t="s">
        <v>113</v>
      </c>
      <c r="H118" s="114" t="s">
        <v>69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6"/>
    </row>
    <row r="119" spans="1:20" ht="18">
      <c r="A119" s="67" t="s">
        <v>111</v>
      </c>
      <c r="B119" s="111">
        <v>11</v>
      </c>
      <c r="C119" s="112">
        <v>34</v>
      </c>
      <c r="D119" s="113" t="s">
        <v>142</v>
      </c>
      <c r="E119" s="112">
        <v>2.4</v>
      </c>
      <c r="F119" s="112" t="s">
        <v>140</v>
      </c>
      <c r="G119" s="112" t="s">
        <v>113</v>
      </c>
      <c r="H119" s="114" t="s">
        <v>69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6"/>
    </row>
    <row r="120" spans="1:20" ht="18">
      <c r="A120" s="67" t="s">
        <v>108</v>
      </c>
      <c r="B120" s="111">
        <v>12</v>
      </c>
      <c r="C120" s="112">
        <v>33</v>
      </c>
      <c r="D120" s="113" t="s">
        <v>143</v>
      </c>
      <c r="E120" s="112">
        <v>1.2</v>
      </c>
      <c r="F120" s="112" t="s">
        <v>138</v>
      </c>
      <c r="G120" s="112" t="s">
        <v>144</v>
      </c>
      <c r="H120" s="114" t="s">
        <v>69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6"/>
    </row>
    <row r="121" spans="1:20" ht="15">
      <c r="A121" s="23"/>
      <c r="B121" s="111">
        <v>13</v>
      </c>
      <c r="C121" s="112">
        <v>32</v>
      </c>
      <c r="D121" s="112">
        <v>7</v>
      </c>
      <c r="E121" s="112">
        <v>1.8</v>
      </c>
      <c r="F121" s="112" t="s">
        <v>138</v>
      </c>
      <c r="G121" s="112" t="s">
        <v>144</v>
      </c>
      <c r="H121" s="114" t="s">
        <v>69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6"/>
    </row>
    <row r="122" spans="1:20" ht="15">
      <c r="A122" s="23"/>
      <c r="B122" s="111">
        <v>14</v>
      </c>
      <c r="C122" s="112">
        <v>35</v>
      </c>
      <c r="D122" s="112">
        <v>8</v>
      </c>
      <c r="E122" s="112">
        <v>1.9</v>
      </c>
      <c r="F122" s="112" t="s">
        <v>141</v>
      </c>
      <c r="G122" s="112" t="s">
        <v>145</v>
      </c>
      <c r="H122" s="114" t="s">
        <v>69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6"/>
    </row>
    <row r="123" spans="1:20" ht="15">
      <c r="A123" s="23"/>
      <c r="B123" s="111">
        <v>15</v>
      </c>
      <c r="C123" s="112">
        <v>33</v>
      </c>
      <c r="D123" s="113" t="s">
        <v>75</v>
      </c>
      <c r="E123" s="112">
        <v>2.1</v>
      </c>
      <c r="F123" s="112" t="s">
        <v>140</v>
      </c>
      <c r="G123" s="112" t="s">
        <v>113</v>
      </c>
      <c r="H123" s="114" t="s">
        <v>69</v>
      </c>
      <c r="I123" s="48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6"/>
    </row>
    <row r="124" spans="1:20" ht="15">
      <c r="A124" s="23"/>
      <c r="B124" s="117">
        <v>16</v>
      </c>
      <c r="C124" s="118">
        <v>10</v>
      </c>
      <c r="D124" s="118">
        <v>46</v>
      </c>
      <c r="E124" s="118">
        <v>1.3</v>
      </c>
      <c r="F124" s="118" t="s">
        <v>146</v>
      </c>
      <c r="G124" s="118" t="s">
        <v>129</v>
      </c>
      <c r="H124" s="119" t="s">
        <v>69</v>
      </c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1"/>
    </row>
    <row r="125" spans="1:20" s="127" customFormat="1" ht="16.5">
      <c r="A125" s="50" t="s">
        <v>81</v>
      </c>
      <c r="B125" s="122"/>
      <c r="C125" s="123"/>
      <c r="D125" s="123"/>
      <c r="E125" s="124">
        <f>SUM(E116:E124)</f>
        <v>16.2</v>
      </c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6"/>
    </row>
    <row r="126" spans="1:20" ht="18">
      <c r="A126" s="128" t="s">
        <v>107</v>
      </c>
      <c r="B126" s="129">
        <v>9</v>
      </c>
      <c r="C126" s="30">
        <v>21</v>
      </c>
      <c r="D126" s="30">
        <v>6</v>
      </c>
      <c r="E126" s="30">
        <v>0.7</v>
      </c>
      <c r="F126" s="30" t="s">
        <v>138</v>
      </c>
      <c r="G126" s="30" t="s">
        <v>139</v>
      </c>
      <c r="H126" s="25" t="s">
        <v>69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ht="18">
      <c r="A127" s="46" t="s">
        <v>108</v>
      </c>
      <c r="B127" s="132">
        <v>10</v>
      </c>
      <c r="C127" s="133">
        <v>22</v>
      </c>
      <c r="D127" s="133">
        <v>18</v>
      </c>
      <c r="E127" s="133">
        <v>0.5</v>
      </c>
      <c r="F127" s="133" t="s">
        <v>138</v>
      </c>
      <c r="G127" s="133" t="s">
        <v>139</v>
      </c>
      <c r="H127" s="93" t="s">
        <v>69</v>
      </c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5"/>
    </row>
    <row r="128" spans="1:20" s="127" customFormat="1" ht="16.5">
      <c r="A128" s="50" t="s">
        <v>81</v>
      </c>
      <c r="B128" s="122"/>
      <c r="C128" s="123"/>
      <c r="D128" s="123"/>
      <c r="E128" s="124">
        <f>SUM(E126:E127)</f>
        <v>1.2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6"/>
    </row>
    <row r="129" spans="1:20" ht="18">
      <c r="A129" s="128" t="s">
        <v>94</v>
      </c>
      <c r="B129" s="105">
        <v>15</v>
      </c>
      <c r="C129" s="106">
        <v>74</v>
      </c>
      <c r="D129" s="106">
        <v>34</v>
      </c>
      <c r="E129" s="106">
        <v>1.9</v>
      </c>
      <c r="F129" s="106" t="s">
        <v>138</v>
      </c>
      <c r="G129" s="106" t="s">
        <v>139</v>
      </c>
      <c r="H129" s="108" t="s">
        <v>69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10"/>
    </row>
    <row r="130" spans="1:20" ht="18">
      <c r="A130" s="46" t="s">
        <v>108</v>
      </c>
      <c r="B130" s="117"/>
      <c r="C130" s="118"/>
      <c r="D130" s="118"/>
      <c r="E130" s="118"/>
      <c r="F130" s="118"/>
      <c r="G130" s="118"/>
      <c r="H130" s="136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1"/>
    </row>
    <row r="131" spans="1:20" s="127" customFormat="1" ht="16.5">
      <c r="A131" s="50" t="s">
        <v>81</v>
      </c>
      <c r="B131" s="122"/>
      <c r="C131" s="123"/>
      <c r="D131" s="123"/>
      <c r="E131" s="124">
        <f>SUM(E129:E130)</f>
        <v>1.9</v>
      </c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6"/>
    </row>
    <row r="132" spans="1:20" ht="18">
      <c r="A132" s="128" t="s">
        <v>123</v>
      </c>
      <c r="B132" s="105">
        <v>16</v>
      </c>
      <c r="C132" s="106">
        <v>17</v>
      </c>
      <c r="D132" s="106">
        <v>20</v>
      </c>
      <c r="E132" s="106">
        <v>1.4</v>
      </c>
      <c r="F132" s="106" t="s">
        <v>140</v>
      </c>
      <c r="G132" s="106" t="s">
        <v>93</v>
      </c>
      <c r="H132" s="108" t="s">
        <v>69</v>
      </c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10"/>
    </row>
    <row r="133" spans="1:20" ht="18">
      <c r="A133" s="46" t="s">
        <v>108</v>
      </c>
      <c r="B133" s="111">
        <v>17</v>
      </c>
      <c r="C133" s="112">
        <v>38</v>
      </c>
      <c r="D133" s="112">
        <v>12</v>
      </c>
      <c r="E133" s="112">
        <v>1.3</v>
      </c>
      <c r="F133" s="112" t="s">
        <v>140</v>
      </c>
      <c r="G133" s="112" t="s">
        <v>129</v>
      </c>
      <c r="H133" s="114" t="s">
        <v>69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116"/>
    </row>
    <row r="134" spans="1:20" ht="15.75">
      <c r="A134" s="137"/>
      <c r="B134" s="117">
        <v>18</v>
      </c>
      <c r="C134" s="118">
        <v>43</v>
      </c>
      <c r="D134" s="118">
        <v>13</v>
      </c>
      <c r="E134" s="118">
        <v>2.7</v>
      </c>
      <c r="F134" s="118" t="s">
        <v>140</v>
      </c>
      <c r="G134" s="118" t="s">
        <v>93</v>
      </c>
      <c r="H134" s="119" t="s">
        <v>69</v>
      </c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21"/>
    </row>
    <row r="135" spans="1:20" s="127" customFormat="1" ht="16.5">
      <c r="A135" s="50" t="s">
        <v>81</v>
      </c>
      <c r="B135" s="122"/>
      <c r="C135" s="123"/>
      <c r="D135" s="123"/>
      <c r="E135" s="124">
        <f>SUM(E132:E134)</f>
        <v>5.4</v>
      </c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6"/>
    </row>
    <row r="136" spans="1:20" s="144" customFormat="1" ht="18">
      <c r="A136" s="50" t="s">
        <v>147</v>
      </c>
      <c r="B136" s="139"/>
      <c r="C136" s="140"/>
      <c r="D136" s="140"/>
      <c r="E136" s="141">
        <f>SUM(E135,E131,E128,E125)</f>
        <v>24.7</v>
      </c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3"/>
    </row>
    <row r="137" spans="1:20" s="144" customFormat="1" ht="18">
      <c r="A137" s="145" t="s">
        <v>148</v>
      </c>
      <c r="B137" s="142"/>
      <c r="C137" s="142"/>
      <c r="D137" s="142"/>
      <c r="E137" s="146">
        <f>SUM(E113+E136)</f>
        <v>130.9</v>
      </c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3"/>
    </row>
  </sheetData>
  <sheetProtection selectLockedCells="1" selectUnlockedCells="1"/>
  <mergeCells count="17">
    <mergeCell ref="N15:S15"/>
    <mergeCell ref="A20:T20"/>
    <mergeCell ref="A114:T114"/>
    <mergeCell ref="A115:T115"/>
    <mergeCell ref="A10:T10"/>
    <mergeCell ref="A11:T11"/>
    <mergeCell ref="A12:T12"/>
    <mergeCell ref="I14:J14"/>
    <mergeCell ref="M14:S14"/>
    <mergeCell ref="L6:S6"/>
    <mergeCell ref="L7:S7"/>
    <mergeCell ref="L8:S8"/>
    <mergeCell ref="L9:S9"/>
    <mergeCell ref="L1:S1"/>
    <mergeCell ref="K2:S2"/>
    <mergeCell ref="K3:S3"/>
    <mergeCell ref="L4:S4"/>
  </mergeCells>
  <printOptions/>
  <pageMargins left="0.27569444444444446" right="0.07847222222222222" top="0.19652777777777777" bottom="0.15763888888888888" header="0.5118055555555555" footer="0.5118055555555555"/>
  <pageSetup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74" zoomScaleNormal="74" workbookViewId="0" topLeftCell="A1">
      <selection activeCell="O61" sqref="O61"/>
    </sheetView>
  </sheetViews>
  <sheetFormatPr defaultColWidth="9.140625" defaultRowHeight="12.75"/>
  <cols>
    <col min="1" max="1" width="4.57421875" style="0" customWidth="1"/>
    <col min="2" max="2" width="16.57421875" style="0" customWidth="1"/>
    <col min="4" max="4" width="8.8515625" style="0" customWidth="1"/>
    <col min="5" max="5" width="10.00390625" style="0" customWidth="1"/>
    <col min="6" max="6" width="9.7109375" style="0" customWidth="1"/>
    <col min="10" max="10" width="11.00390625" style="0" customWidth="1"/>
    <col min="11" max="11" width="5.421875" style="0" customWidth="1"/>
    <col min="12" max="12" width="21.28125" style="0" customWidth="1"/>
    <col min="13" max="13" width="7.140625" style="0" customWidth="1"/>
    <col min="14" max="14" width="8.421875" style="0" customWidth="1"/>
  </cols>
  <sheetData>
    <row r="1" ht="12.75">
      <c r="K1" t="s">
        <v>149</v>
      </c>
    </row>
    <row r="2" ht="12.75">
      <c r="K2" t="s">
        <v>150</v>
      </c>
    </row>
    <row r="4" ht="12.75">
      <c r="C4" t="s">
        <v>151</v>
      </c>
    </row>
    <row r="5" ht="12.75">
      <c r="A5" t="s">
        <v>152</v>
      </c>
    </row>
    <row r="6" spans="1:12" ht="12.75">
      <c r="A6" s="198" t="s">
        <v>153</v>
      </c>
      <c r="B6" s="198"/>
      <c r="C6" s="198"/>
      <c r="D6" s="198"/>
      <c r="E6" s="198"/>
      <c r="F6" s="198"/>
      <c r="H6" t="s">
        <v>154</v>
      </c>
      <c r="L6" t="s">
        <v>155</v>
      </c>
    </row>
    <row r="7" spans="1:14" ht="12.75">
      <c r="A7" s="147" t="s">
        <v>156</v>
      </c>
      <c r="B7" s="148" t="s">
        <v>157</v>
      </c>
      <c r="C7" s="148" t="s">
        <v>20</v>
      </c>
      <c r="D7" s="21" t="s">
        <v>158</v>
      </c>
      <c r="E7" s="199" t="s">
        <v>159</v>
      </c>
      <c r="F7" s="199"/>
      <c r="H7" s="150" t="s">
        <v>160</v>
      </c>
      <c r="I7" s="151" t="s">
        <v>161</v>
      </c>
      <c r="J7" s="152" t="s">
        <v>158</v>
      </c>
      <c r="L7" s="153" t="s">
        <v>162</v>
      </c>
      <c r="M7" s="153" t="s">
        <v>163</v>
      </c>
      <c r="N7" s="154" t="s">
        <v>158</v>
      </c>
    </row>
    <row r="8" spans="1:14" ht="12.75">
      <c r="A8" s="155" t="s">
        <v>164</v>
      </c>
      <c r="B8" s="156"/>
      <c r="C8" s="156"/>
      <c r="D8" s="156"/>
      <c r="E8" s="157" t="s">
        <v>165</v>
      </c>
      <c r="F8" s="158" t="s">
        <v>166</v>
      </c>
      <c r="H8" s="159" t="s">
        <v>167</v>
      </c>
      <c r="I8" s="43"/>
      <c r="J8" s="160"/>
      <c r="L8" s="161"/>
      <c r="M8" s="17" t="s">
        <v>86</v>
      </c>
      <c r="N8" s="162"/>
    </row>
    <row r="9" spans="1:14" ht="12.75">
      <c r="A9" s="23"/>
      <c r="B9" s="156"/>
      <c r="C9" s="156"/>
      <c r="D9" s="156"/>
      <c r="E9" s="163" t="s">
        <v>168</v>
      </c>
      <c r="F9" s="164" t="s">
        <v>169</v>
      </c>
      <c r="H9" s="165" t="s">
        <v>170</v>
      </c>
      <c r="I9" s="166"/>
      <c r="J9" s="167"/>
      <c r="L9" s="168" t="s">
        <v>171</v>
      </c>
      <c r="M9" s="169">
        <v>98.4</v>
      </c>
      <c r="N9" s="170">
        <f>SUM(M9*100)/M16</f>
        <v>92.65536723163842</v>
      </c>
    </row>
    <row r="10" spans="1:14" ht="12.75">
      <c r="A10" s="171">
        <v>1</v>
      </c>
      <c r="B10" s="172" t="s">
        <v>172</v>
      </c>
      <c r="C10" s="109">
        <f>SUM(C11:C16)</f>
        <v>103.9</v>
      </c>
      <c r="D10" s="173">
        <f>SUM(D11:D16)</f>
        <v>98</v>
      </c>
      <c r="E10" s="109">
        <f>SUM(E11:E16)</f>
        <v>619</v>
      </c>
      <c r="F10" s="110">
        <f>SUM(F11:F16)</f>
        <v>0</v>
      </c>
      <c r="H10" s="165" t="s">
        <v>173</v>
      </c>
      <c r="I10" s="166">
        <v>1.6</v>
      </c>
      <c r="J10" s="167"/>
      <c r="L10" s="165" t="s">
        <v>174</v>
      </c>
      <c r="M10" s="48"/>
      <c r="N10" s="116"/>
    </row>
    <row r="11" spans="1:14" ht="12.75">
      <c r="A11" s="165">
        <v>2</v>
      </c>
      <c r="B11" s="48" t="s">
        <v>175</v>
      </c>
      <c r="C11" s="48">
        <v>103.9</v>
      </c>
      <c r="D11" s="174">
        <v>98</v>
      </c>
      <c r="E11" s="48">
        <v>619</v>
      </c>
      <c r="F11" s="116"/>
      <c r="H11" s="165" t="s">
        <v>176</v>
      </c>
      <c r="I11" s="166"/>
      <c r="J11" s="167"/>
      <c r="L11" s="165" t="s">
        <v>177</v>
      </c>
      <c r="M11" s="175"/>
      <c r="N11" s="167"/>
    </row>
    <row r="12" spans="1:14" ht="12.75">
      <c r="A12" s="165">
        <v>3</v>
      </c>
      <c r="B12" s="48" t="s">
        <v>178</v>
      </c>
      <c r="C12" s="48"/>
      <c r="D12" s="48"/>
      <c r="E12" s="48"/>
      <c r="F12" s="116"/>
      <c r="H12" s="165" t="s">
        <v>179</v>
      </c>
      <c r="I12" s="166"/>
      <c r="J12" s="167"/>
      <c r="L12" s="165" t="s">
        <v>180</v>
      </c>
      <c r="M12" s="175">
        <v>7.8</v>
      </c>
      <c r="N12" s="167">
        <f>SUM(M12*100)/M16</f>
        <v>7.344632768361581</v>
      </c>
    </row>
    <row r="13" spans="1:14" ht="12.75">
      <c r="A13" s="165">
        <v>4</v>
      </c>
      <c r="B13" s="48" t="s">
        <v>181</v>
      </c>
      <c r="C13" s="48"/>
      <c r="D13" s="48"/>
      <c r="E13" s="48"/>
      <c r="F13" s="116"/>
      <c r="H13" s="165" t="s">
        <v>182</v>
      </c>
      <c r="I13" s="166"/>
      <c r="J13" s="167"/>
      <c r="L13" s="165" t="s">
        <v>183</v>
      </c>
      <c r="M13" s="48"/>
      <c r="N13" s="116"/>
    </row>
    <row r="14" spans="1:14" ht="12.75">
      <c r="A14" s="165">
        <v>5</v>
      </c>
      <c r="B14" s="48" t="s">
        <v>184</v>
      </c>
      <c r="C14" s="48"/>
      <c r="D14" s="48"/>
      <c r="E14" s="48"/>
      <c r="F14" s="116"/>
      <c r="H14" s="165" t="s">
        <v>185</v>
      </c>
      <c r="I14" s="166"/>
      <c r="J14" s="167"/>
      <c r="L14" s="165" t="s">
        <v>186</v>
      </c>
      <c r="M14" s="48"/>
      <c r="N14" s="116"/>
    </row>
    <row r="15" spans="1:14" ht="12.75">
      <c r="A15" s="165">
        <v>6</v>
      </c>
      <c r="B15" s="48" t="s">
        <v>187</v>
      </c>
      <c r="C15" s="48"/>
      <c r="D15" s="48"/>
      <c r="E15" s="48"/>
      <c r="F15" s="116"/>
      <c r="H15" s="165" t="s">
        <v>188</v>
      </c>
      <c r="I15" s="166"/>
      <c r="J15" s="167"/>
      <c r="L15" s="176" t="s">
        <v>189</v>
      </c>
      <c r="M15" s="40"/>
      <c r="N15" s="177"/>
    </row>
    <row r="16" spans="1:14" ht="15.75">
      <c r="A16" s="165">
        <v>7</v>
      </c>
      <c r="B16" s="48" t="s">
        <v>189</v>
      </c>
      <c r="C16" s="48"/>
      <c r="D16" s="48"/>
      <c r="E16" s="48"/>
      <c r="F16" s="116"/>
      <c r="H16" s="165" t="s">
        <v>190</v>
      </c>
      <c r="I16" s="166">
        <v>84.1</v>
      </c>
      <c r="J16" s="167"/>
      <c r="L16" s="178" t="s">
        <v>191</v>
      </c>
      <c r="M16" s="179">
        <f>SUM(M9:M15)</f>
        <v>106.2</v>
      </c>
      <c r="N16" s="180">
        <f>SUM(N9:N15)</f>
        <v>100</v>
      </c>
    </row>
    <row r="17" spans="1:10" ht="12.75">
      <c r="A17" s="181">
        <v>8</v>
      </c>
      <c r="B17" s="182" t="s">
        <v>192</v>
      </c>
      <c r="C17" s="48">
        <f>SUM(C18:C33)</f>
        <v>2.3</v>
      </c>
      <c r="D17" s="174">
        <f>SUM(D18:D33)</f>
        <v>2</v>
      </c>
      <c r="E17" s="48">
        <f>SUM(E18:E33)</f>
        <v>141.7</v>
      </c>
      <c r="F17" s="116">
        <f>SUM(F18:F33)</f>
        <v>817</v>
      </c>
      <c r="H17" s="165" t="s">
        <v>193</v>
      </c>
      <c r="I17" s="166">
        <v>6.9</v>
      </c>
      <c r="J17" s="167"/>
    </row>
    <row r="18" spans="1:14" ht="12.75">
      <c r="A18" s="165">
        <v>9</v>
      </c>
      <c r="B18" s="48" t="s">
        <v>194</v>
      </c>
      <c r="C18" s="48">
        <v>2.3</v>
      </c>
      <c r="D18" s="174">
        <v>2</v>
      </c>
      <c r="E18" s="48">
        <v>40.4</v>
      </c>
      <c r="F18" s="116">
        <v>117</v>
      </c>
      <c r="H18" s="165" t="s">
        <v>195</v>
      </c>
      <c r="I18" s="166"/>
      <c r="J18" s="167"/>
      <c r="L18" s="198" t="s">
        <v>196</v>
      </c>
      <c r="M18" s="198"/>
      <c r="N18" s="198"/>
    </row>
    <row r="19" spans="1:14" ht="12.75">
      <c r="A19" s="165">
        <v>10</v>
      </c>
      <c r="B19" s="48" t="s">
        <v>197</v>
      </c>
      <c r="C19" s="48"/>
      <c r="D19" s="174"/>
      <c r="E19" s="48">
        <v>88.3</v>
      </c>
      <c r="F19" s="116">
        <v>700</v>
      </c>
      <c r="H19" s="165" t="s">
        <v>198</v>
      </c>
      <c r="I19" s="166"/>
      <c r="J19" s="167"/>
      <c r="L19" s="183" t="s">
        <v>199</v>
      </c>
      <c r="M19" s="183" t="s">
        <v>163</v>
      </c>
      <c r="N19" s="149" t="s">
        <v>158</v>
      </c>
    </row>
    <row r="20" spans="1:14" ht="12.75">
      <c r="A20" s="165">
        <v>11</v>
      </c>
      <c r="B20" s="48" t="s">
        <v>200</v>
      </c>
      <c r="C20" s="48"/>
      <c r="D20" s="174"/>
      <c r="E20" s="48"/>
      <c r="F20" s="116"/>
      <c r="H20" s="165" t="s">
        <v>201</v>
      </c>
      <c r="I20" s="166"/>
      <c r="J20" s="167"/>
      <c r="L20" s="17"/>
      <c r="M20" s="17" t="s">
        <v>86</v>
      </c>
      <c r="N20" s="19"/>
    </row>
    <row r="21" spans="1:14" ht="12.75">
      <c r="A21" s="165">
        <v>12</v>
      </c>
      <c r="B21" s="48" t="s">
        <v>202</v>
      </c>
      <c r="C21" s="48"/>
      <c r="D21" s="174"/>
      <c r="E21" s="48"/>
      <c r="F21" s="116"/>
      <c r="H21" s="165" t="s">
        <v>203</v>
      </c>
      <c r="I21" s="166"/>
      <c r="J21" s="167"/>
      <c r="L21" s="168" t="s">
        <v>204</v>
      </c>
      <c r="M21" s="169">
        <v>106.2</v>
      </c>
      <c r="N21" s="184">
        <v>100</v>
      </c>
    </row>
    <row r="22" spans="1:14" ht="12.75">
      <c r="A22" s="165">
        <v>13</v>
      </c>
      <c r="B22" s="48" t="s">
        <v>205</v>
      </c>
      <c r="C22" s="48"/>
      <c r="D22" s="174"/>
      <c r="E22" s="48"/>
      <c r="F22" s="116"/>
      <c r="H22" s="165" t="s">
        <v>206</v>
      </c>
      <c r="I22" s="166">
        <v>9.3</v>
      </c>
      <c r="J22" s="167"/>
      <c r="L22" s="176" t="s">
        <v>207</v>
      </c>
      <c r="M22" s="185"/>
      <c r="N22" s="158"/>
    </row>
    <row r="23" spans="1:14" ht="15.75">
      <c r="A23" s="165">
        <v>14</v>
      </c>
      <c r="B23" s="48" t="s">
        <v>208</v>
      </c>
      <c r="C23" s="48"/>
      <c r="D23" s="174"/>
      <c r="E23" s="48"/>
      <c r="F23" s="116"/>
      <c r="H23" s="165" t="s">
        <v>209</v>
      </c>
      <c r="I23" s="166">
        <v>2.9</v>
      </c>
      <c r="J23" s="167"/>
      <c r="L23" s="178" t="s">
        <v>191</v>
      </c>
      <c r="M23" s="179">
        <f>SUM(M21:M22)</f>
        <v>106.2</v>
      </c>
      <c r="N23" s="179">
        <f>SUM(N21:N22)</f>
        <v>100</v>
      </c>
    </row>
    <row r="24" spans="1:10" ht="12.75">
      <c r="A24" s="165">
        <v>15</v>
      </c>
      <c r="B24" s="48" t="s">
        <v>210</v>
      </c>
      <c r="C24" s="48"/>
      <c r="D24" s="174"/>
      <c r="E24" s="48">
        <v>13</v>
      </c>
      <c r="F24" s="116"/>
      <c r="H24" s="165" t="s">
        <v>211</v>
      </c>
      <c r="I24" s="166"/>
      <c r="J24" s="167"/>
    </row>
    <row r="25" spans="1:14" ht="12.75">
      <c r="A25" s="165">
        <v>16</v>
      </c>
      <c r="B25" s="48" t="s">
        <v>212</v>
      </c>
      <c r="C25" s="48"/>
      <c r="D25" s="174"/>
      <c r="E25" s="48"/>
      <c r="F25" s="116"/>
      <c r="H25" s="165" t="s">
        <v>213</v>
      </c>
      <c r="I25" s="166"/>
      <c r="J25" s="167"/>
      <c r="L25" s="198" t="s">
        <v>214</v>
      </c>
      <c r="M25" s="198"/>
      <c r="N25" s="198"/>
    </row>
    <row r="26" spans="1:14" ht="12.75">
      <c r="A26" s="165">
        <v>17</v>
      </c>
      <c r="B26" s="48" t="s">
        <v>215</v>
      </c>
      <c r="C26" s="48"/>
      <c r="D26" s="174"/>
      <c r="E26" s="48"/>
      <c r="F26" s="116"/>
      <c r="H26" s="165" t="s">
        <v>216</v>
      </c>
      <c r="I26" s="166"/>
      <c r="J26" s="167"/>
      <c r="L26" s="183" t="s">
        <v>217</v>
      </c>
      <c r="M26" s="183" t="s">
        <v>163</v>
      </c>
      <c r="N26" s="149" t="s">
        <v>158</v>
      </c>
    </row>
    <row r="27" spans="1:14" ht="12.75">
      <c r="A27" s="165">
        <v>18</v>
      </c>
      <c r="B27" s="48" t="s">
        <v>218</v>
      </c>
      <c r="C27" s="48"/>
      <c r="D27" s="174"/>
      <c r="E27" s="48"/>
      <c r="F27" s="116"/>
      <c r="H27" s="165" t="s">
        <v>219</v>
      </c>
      <c r="I27" s="166"/>
      <c r="J27" s="167"/>
      <c r="L27" s="161"/>
      <c r="M27" s="17" t="s">
        <v>86</v>
      </c>
      <c r="N27" s="19"/>
    </row>
    <row r="28" spans="1:14" ht="12.75">
      <c r="A28" s="165">
        <v>19</v>
      </c>
      <c r="B28" s="48" t="s">
        <v>220</v>
      </c>
      <c r="C28" s="48"/>
      <c r="D28" s="174"/>
      <c r="E28" s="48"/>
      <c r="F28" s="116"/>
      <c r="H28" s="165" t="s">
        <v>221</v>
      </c>
      <c r="I28" s="166">
        <v>1.4</v>
      </c>
      <c r="J28" s="167"/>
      <c r="L28" s="168" t="s">
        <v>222</v>
      </c>
      <c r="M28" s="109"/>
      <c r="N28" s="110"/>
    </row>
    <row r="29" spans="1:14" ht="12.75">
      <c r="A29" s="165">
        <v>20</v>
      </c>
      <c r="B29" s="48" t="s">
        <v>223</v>
      </c>
      <c r="C29" s="48"/>
      <c r="D29" s="174"/>
      <c r="E29" s="48"/>
      <c r="F29" s="116"/>
      <c r="H29" s="165" t="s">
        <v>224</v>
      </c>
      <c r="I29" s="166"/>
      <c r="J29" s="167"/>
      <c r="L29" s="165" t="s">
        <v>225</v>
      </c>
      <c r="M29" s="175">
        <v>106.2</v>
      </c>
      <c r="N29" s="167">
        <v>100</v>
      </c>
    </row>
    <row r="30" spans="1:14" ht="12.75">
      <c r="A30" s="165">
        <v>21</v>
      </c>
      <c r="B30" s="48" t="s">
        <v>226</v>
      </c>
      <c r="C30" s="48"/>
      <c r="D30" s="174"/>
      <c r="E30" s="48"/>
      <c r="F30" s="116"/>
      <c r="H30" s="165" t="s">
        <v>227</v>
      </c>
      <c r="I30" s="166"/>
      <c r="J30" s="167"/>
      <c r="L30" s="165" t="s">
        <v>228</v>
      </c>
      <c r="M30" s="175"/>
      <c r="N30" s="186"/>
    </row>
    <row r="31" spans="1:14" ht="12.75">
      <c r="A31" s="165">
        <v>22</v>
      </c>
      <c r="B31" s="48" t="s">
        <v>229</v>
      </c>
      <c r="C31" s="48"/>
      <c r="D31" s="174"/>
      <c r="E31" s="48"/>
      <c r="F31" s="116"/>
      <c r="H31" s="165" t="s">
        <v>230</v>
      </c>
      <c r="I31" s="166"/>
      <c r="J31" s="186"/>
      <c r="L31" s="165" t="s">
        <v>231</v>
      </c>
      <c r="M31" s="175"/>
      <c r="N31" s="186"/>
    </row>
    <row r="32" spans="1:14" ht="12.75">
      <c r="A32" s="165">
        <v>23</v>
      </c>
      <c r="B32" s="48" t="s">
        <v>232</v>
      </c>
      <c r="C32" s="48"/>
      <c r="D32" s="174"/>
      <c r="E32" s="48"/>
      <c r="F32" s="116"/>
      <c r="H32" s="165"/>
      <c r="I32" s="175"/>
      <c r="J32" s="186"/>
      <c r="L32" s="176"/>
      <c r="M32" s="185"/>
      <c r="N32" s="187"/>
    </row>
    <row r="33" spans="1:14" ht="15.75">
      <c r="A33" s="188">
        <v>24</v>
      </c>
      <c r="B33" s="48" t="s">
        <v>189</v>
      </c>
      <c r="C33" s="48"/>
      <c r="D33" s="174"/>
      <c r="E33" s="48"/>
      <c r="F33" s="116"/>
      <c r="H33" s="176"/>
      <c r="I33" s="185"/>
      <c r="J33" s="158"/>
      <c r="L33" s="178" t="s">
        <v>191</v>
      </c>
      <c r="M33" s="179">
        <f>SUM(M28:M32)</f>
        <v>106.2</v>
      </c>
      <c r="N33" s="179">
        <v>100</v>
      </c>
    </row>
    <row r="34" spans="1:10" ht="15.75">
      <c r="A34" s="200" t="s">
        <v>191</v>
      </c>
      <c r="B34" s="200"/>
      <c r="C34" s="138">
        <f>SUM(C10,C17)</f>
        <v>106.2</v>
      </c>
      <c r="D34" s="138">
        <f>SUM(D10,D17)</f>
        <v>100</v>
      </c>
      <c r="E34" s="138">
        <f>SUM(E10,E17)</f>
        <v>760.7</v>
      </c>
      <c r="F34" s="121">
        <f>SUM(F10,F17)</f>
        <v>817</v>
      </c>
      <c r="H34" s="178" t="s">
        <v>191</v>
      </c>
      <c r="I34" s="179">
        <f>SUM(I8:I31)</f>
        <v>106.2</v>
      </c>
      <c r="J34" s="189">
        <f>SUM(J8:J32)</f>
        <v>0</v>
      </c>
    </row>
    <row r="37" spans="1:14" ht="12.75">
      <c r="A37" s="198" t="s">
        <v>233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</row>
    <row r="38" ht="12.75">
      <c r="K38" t="s">
        <v>149</v>
      </c>
    </row>
    <row r="39" ht="12.75">
      <c r="K39" t="s">
        <v>150</v>
      </c>
    </row>
    <row r="41" ht="12.75">
      <c r="C41" t="s">
        <v>234</v>
      </c>
    </row>
    <row r="42" ht="12.75">
      <c r="A42" t="s">
        <v>152</v>
      </c>
    </row>
    <row r="43" spans="1:12" ht="12.75">
      <c r="A43" s="198" t="s">
        <v>153</v>
      </c>
      <c r="B43" s="198"/>
      <c r="C43" s="198"/>
      <c r="D43" s="198"/>
      <c r="E43" s="198"/>
      <c r="F43" s="198"/>
      <c r="H43" t="s">
        <v>154</v>
      </c>
      <c r="L43" t="s">
        <v>155</v>
      </c>
    </row>
    <row r="44" spans="1:14" ht="12.75">
      <c r="A44" s="147" t="s">
        <v>156</v>
      </c>
      <c r="B44" s="148" t="s">
        <v>157</v>
      </c>
      <c r="C44" s="148" t="s">
        <v>20</v>
      </c>
      <c r="D44" s="21" t="s">
        <v>158</v>
      </c>
      <c r="E44" s="199" t="s">
        <v>159</v>
      </c>
      <c r="F44" s="199"/>
      <c r="H44" s="150" t="s">
        <v>160</v>
      </c>
      <c r="I44" s="151" t="s">
        <v>161</v>
      </c>
      <c r="J44" s="152" t="s">
        <v>158</v>
      </c>
      <c r="L44" s="153" t="s">
        <v>162</v>
      </c>
      <c r="M44" s="153" t="s">
        <v>163</v>
      </c>
      <c r="N44" s="154" t="s">
        <v>158</v>
      </c>
    </row>
    <row r="45" spans="1:14" ht="12.75">
      <c r="A45" s="155" t="s">
        <v>164</v>
      </c>
      <c r="B45" s="156"/>
      <c r="C45" s="156"/>
      <c r="D45" s="156"/>
      <c r="E45" s="157" t="s">
        <v>165</v>
      </c>
      <c r="F45" s="158" t="s">
        <v>166</v>
      </c>
      <c r="H45" s="159" t="s">
        <v>167</v>
      </c>
      <c r="I45" s="43"/>
      <c r="J45" s="160"/>
      <c r="L45" s="161"/>
      <c r="M45" s="17" t="s">
        <v>86</v>
      </c>
      <c r="N45" s="162"/>
    </row>
    <row r="46" spans="1:14" ht="12.75">
      <c r="A46" s="23"/>
      <c r="B46" s="156"/>
      <c r="C46" s="156"/>
      <c r="D46" s="156"/>
      <c r="E46" s="163" t="s">
        <v>168</v>
      </c>
      <c r="F46" s="164" t="s">
        <v>169</v>
      </c>
      <c r="H46" s="165" t="s">
        <v>170</v>
      </c>
      <c r="I46" s="166"/>
      <c r="J46" s="167"/>
      <c r="L46" s="168" t="s">
        <v>171</v>
      </c>
      <c r="M46" s="169">
        <v>24.7</v>
      </c>
      <c r="N46" s="170">
        <f>SUM(M46*100)/M53</f>
        <v>100</v>
      </c>
    </row>
    <row r="47" spans="1:14" ht="12.75">
      <c r="A47" s="171">
        <v>1</v>
      </c>
      <c r="B47" s="172" t="s">
        <v>172</v>
      </c>
      <c r="C47" s="109">
        <f>SUM(C48:C53)</f>
        <v>0</v>
      </c>
      <c r="D47" s="173">
        <f>SUM(D48:D53)</f>
        <v>0</v>
      </c>
      <c r="E47" s="109">
        <f>SUM(E48:E53)</f>
        <v>0</v>
      </c>
      <c r="F47" s="109">
        <f>SUM(F48:F53)</f>
        <v>0</v>
      </c>
      <c r="H47" s="165" t="s">
        <v>173</v>
      </c>
      <c r="I47" s="166"/>
      <c r="J47" s="167"/>
      <c r="L47" s="165" t="s">
        <v>174</v>
      </c>
      <c r="M47" s="48"/>
      <c r="N47" s="116"/>
    </row>
    <row r="48" spans="1:14" ht="12.75">
      <c r="A48" s="165">
        <v>2</v>
      </c>
      <c r="B48" s="48" t="s">
        <v>175</v>
      </c>
      <c r="C48" s="48"/>
      <c r="D48" s="174"/>
      <c r="E48" s="48"/>
      <c r="F48" s="116"/>
      <c r="H48" s="165" t="s">
        <v>176</v>
      </c>
      <c r="I48" s="166"/>
      <c r="J48" s="167"/>
      <c r="L48" s="165" t="s">
        <v>177</v>
      </c>
      <c r="M48" s="175"/>
      <c r="N48" s="167"/>
    </row>
    <row r="49" spans="1:14" ht="12.75">
      <c r="A49" s="165">
        <v>3</v>
      </c>
      <c r="B49" s="48" t="s">
        <v>178</v>
      </c>
      <c r="C49" s="48"/>
      <c r="D49" s="48"/>
      <c r="E49" s="48"/>
      <c r="F49" s="116"/>
      <c r="H49" s="165" t="s">
        <v>179</v>
      </c>
      <c r="I49" s="166"/>
      <c r="J49" s="167"/>
      <c r="L49" s="165" t="s">
        <v>180</v>
      </c>
      <c r="M49" s="175"/>
      <c r="N49" s="167"/>
    </row>
    <row r="50" spans="1:14" ht="12.75">
      <c r="A50" s="165">
        <v>4</v>
      </c>
      <c r="B50" s="48" t="s">
        <v>181</v>
      </c>
      <c r="C50" s="48"/>
      <c r="D50" s="48"/>
      <c r="E50" s="48"/>
      <c r="F50" s="116"/>
      <c r="H50" s="165" t="s">
        <v>182</v>
      </c>
      <c r="I50" s="166"/>
      <c r="J50" s="167"/>
      <c r="L50" s="165" t="s">
        <v>183</v>
      </c>
      <c r="M50" s="48"/>
      <c r="N50" s="116"/>
    </row>
    <row r="51" spans="1:14" ht="12.75">
      <c r="A51" s="165">
        <v>5</v>
      </c>
      <c r="B51" s="48" t="s">
        <v>184</v>
      </c>
      <c r="C51" s="48"/>
      <c r="D51" s="48"/>
      <c r="E51" s="48"/>
      <c r="F51" s="116"/>
      <c r="H51" s="165" t="s">
        <v>185</v>
      </c>
      <c r="I51" s="166"/>
      <c r="J51" s="167"/>
      <c r="L51" s="165" t="s">
        <v>186</v>
      </c>
      <c r="M51" s="48"/>
      <c r="N51" s="116"/>
    </row>
    <row r="52" spans="1:14" ht="12.75">
      <c r="A52" s="165">
        <v>6</v>
      </c>
      <c r="B52" s="48" t="s">
        <v>187</v>
      </c>
      <c r="C52" s="48"/>
      <c r="D52" s="48"/>
      <c r="E52" s="48"/>
      <c r="F52" s="116"/>
      <c r="H52" s="165" t="s">
        <v>188</v>
      </c>
      <c r="I52" s="166"/>
      <c r="J52" s="167"/>
      <c r="L52" s="176" t="s">
        <v>189</v>
      </c>
      <c r="M52" s="40"/>
      <c r="N52" s="177"/>
    </row>
    <row r="53" spans="1:14" ht="15.75">
      <c r="A53" s="165">
        <v>7</v>
      </c>
      <c r="B53" s="48" t="s">
        <v>189</v>
      </c>
      <c r="C53" s="48"/>
      <c r="D53" s="48"/>
      <c r="E53" s="48"/>
      <c r="F53" s="116"/>
      <c r="H53" s="165" t="s">
        <v>190</v>
      </c>
      <c r="I53" s="166"/>
      <c r="J53" s="167"/>
      <c r="L53" s="178" t="s">
        <v>191</v>
      </c>
      <c r="M53" s="179">
        <f>SUM(M46:M52)</f>
        <v>24.7</v>
      </c>
      <c r="N53" s="180">
        <f>SUM(N46:N52)</f>
        <v>100</v>
      </c>
    </row>
    <row r="54" spans="1:10" ht="12.75">
      <c r="A54" s="181">
        <v>8</v>
      </c>
      <c r="B54" s="182" t="s">
        <v>192</v>
      </c>
      <c r="C54" s="48">
        <f>SUM(C55:C70)</f>
        <v>24.7</v>
      </c>
      <c r="D54" s="174">
        <f>SUM(D55:D70)</f>
        <v>100</v>
      </c>
      <c r="E54" s="48">
        <f>SUM(E55:E70)</f>
        <v>0</v>
      </c>
      <c r="F54" s="48">
        <f>SUM(F55:F70)</f>
        <v>0</v>
      </c>
      <c r="H54" s="165" t="s">
        <v>193</v>
      </c>
      <c r="I54" s="166">
        <v>4.1</v>
      </c>
      <c r="J54" s="167">
        <f>SUM(I54*100)/I71</f>
        <v>16.59919028340081</v>
      </c>
    </row>
    <row r="55" spans="1:14" ht="12.75">
      <c r="A55" s="165">
        <v>9</v>
      </c>
      <c r="B55" s="48" t="s">
        <v>194</v>
      </c>
      <c r="C55" s="190"/>
      <c r="D55" s="174">
        <f>SUM(C55*100)/C71</f>
        <v>0</v>
      </c>
      <c r="E55" s="48"/>
      <c r="F55" s="116"/>
      <c r="H55" s="165" t="s">
        <v>195</v>
      </c>
      <c r="I55" s="166"/>
      <c r="J55" s="167"/>
      <c r="L55" s="198" t="s">
        <v>196</v>
      </c>
      <c r="M55" s="198"/>
      <c r="N55" s="198"/>
    </row>
    <row r="56" spans="1:14" ht="12.75">
      <c r="A56" s="165">
        <v>10</v>
      </c>
      <c r="B56" s="48" t="s">
        <v>197</v>
      </c>
      <c r="C56" s="48"/>
      <c r="D56" s="174"/>
      <c r="E56" s="48"/>
      <c r="F56" s="116"/>
      <c r="H56" s="165" t="s">
        <v>198</v>
      </c>
      <c r="I56" s="166"/>
      <c r="J56" s="167"/>
      <c r="L56" s="183" t="s">
        <v>199</v>
      </c>
      <c r="M56" s="183" t="s">
        <v>163</v>
      </c>
      <c r="N56" s="149" t="s">
        <v>158</v>
      </c>
    </row>
    <row r="57" spans="1:14" ht="12.75">
      <c r="A57" s="165">
        <v>11</v>
      </c>
      <c r="B57" s="48" t="s">
        <v>200</v>
      </c>
      <c r="C57" s="48">
        <v>3.4</v>
      </c>
      <c r="D57" s="174">
        <f>SUM(C57*100)/C71</f>
        <v>13.765182186234819</v>
      </c>
      <c r="E57" s="48"/>
      <c r="F57" s="116"/>
      <c r="H57" s="165" t="s">
        <v>201</v>
      </c>
      <c r="I57" s="166"/>
      <c r="J57" s="167"/>
      <c r="L57" s="17"/>
      <c r="M57" s="17" t="s">
        <v>86</v>
      </c>
      <c r="N57" s="19"/>
    </row>
    <row r="58" spans="1:14" ht="12.75">
      <c r="A58" s="165">
        <v>12</v>
      </c>
      <c r="B58" s="48" t="s">
        <v>202</v>
      </c>
      <c r="C58" s="48"/>
      <c r="D58" s="174"/>
      <c r="E58" s="48"/>
      <c r="F58" s="116"/>
      <c r="H58" s="165" t="s">
        <v>203</v>
      </c>
      <c r="I58" s="166"/>
      <c r="J58" s="167"/>
      <c r="L58" s="168" t="s">
        <v>204</v>
      </c>
      <c r="M58" s="169">
        <v>24.7</v>
      </c>
      <c r="N58" s="184">
        <v>100</v>
      </c>
    </row>
    <row r="59" spans="1:14" ht="12.75">
      <c r="A59" s="165">
        <v>13</v>
      </c>
      <c r="B59" s="48" t="s">
        <v>205</v>
      </c>
      <c r="C59" s="48"/>
      <c r="D59" s="174"/>
      <c r="E59" s="48"/>
      <c r="F59" s="116"/>
      <c r="H59" s="165" t="s">
        <v>206</v>
      </c>
      <c r="I59" s="166"/>
      <c r="J59" s="167"/>
      <c r="L59" s="176" t="s">
        <v>207</v>
      </c>
      <c r="M59" s="185"/>
      <c r="N59" s="158"/>
    </row>
    <row r="60" spans="1:14" ht="15.75">
      <c r="A60" s="165">
        <v>14</v>
      </c>
      <c r="B60" s="48" t="s">
        <v>208</v>
      </c>
      <c r="C60" s="48"/>
      <c r="D60" s="174"/>
      <c r="E60" s="48"/>
      <c r="F60" s="116"/>
      <c r="H60" s="165" t="s">
        <v>209</v>
      </c>
      <c r="I60" s="166">
        <v>4.3</v>
      </c>
      <c r="J60" s="167">
        <f>SUM(I60*100)/I71</f>
        <v>17.408906882591097</v>
      </c>
      <c r="L60" s="178" t="s">
        <v>191</v>
      </c>
      <c r="M60" s="179">
        <f>SUM(M58:M59)</f>
        <v>24.7</v>
      </c>
      <c r="N60" s="179">
        <f>SUM(N58:N59)</f>
        <v>100</v>
      </c>
    </row>
    <row r="61" spans="1:10" ht="12.75">
      <c r="A61" s="165">
        <v>15</v>
      </c>
      <c r="B61" s="48" t="s">
        <v>210</v>
      </c>
      <c r="C61" s="48">
        <v>11.6</v>
      </c>
      <c r="D61" s="174">
        <f>SUM(C61*100)/C71</f>
        <v>46.96356275303644</v>
      </c>
      <c r="E61" s="48"/>
      <c r="F61" s="116"/>
      <c r="H61" s="165" t="s">
        <v>211</v>
      </c>
      <c r="I61" s="166">
        <v>5.4</v>
      </c>
      <c r="J61" s="167">
        <f>SUM(I61*100)/I71</f>
        <v>21.862348178137655</v>
      </c>
    </row>
    <row r="62" spans="1:14" ht="12.75">
      <c r="A62" s="165">
        <v>16</v>
      </c>
      <c r="B62" s="48" t="s">
        <v>212</v>
      </c>
      <c r="C62" s="48"/>
      <c r="D62" s="174"/>
      <c r="E62" s="48"/>
      <c r="F62" s="116"/>
      <c r="H62" s="165" t="s">
        <v>213</v>
      </c>
      <c r="I62" s="166"/>
      <c r="J62" s="167"/>
      <c r="L62" s="198" t="s">
        <v>214</v>
      </c>
      <c r="M62" s="198"/>
      <c r="N62" s="198"/>
    </row>
    <row r="63" spans="1:14" ht="12.75">
      <c r="A63" s="165">
        <v>17</v>
      </c>
      <c r="B63" s="48" t="s">
        <v>215</v>
      </c>
      <c r="C63" s="48"/>
      <c r="D63" s="174"/>
      <c r="E63" s="48"/>
      <c r="F63" s="116"/>
      <c r="H63" s="165" t="s">
        <v>216</v>
      </c>
      <c r="I63" s="166"/>
      <c r="J63" s="167"/>
      <c r="L63" s="183" t="s">
        <v>217</v>
      </c>
      <c r="M63" s="183" t="s">
        <v>163</v>
      </c>
      <c r="N63" s="149" t="s">
        <v>158</v>
      </c>
    </row>
    <row r="64" spans="1:14" ht="12.75">
      <c r="A64" s="165">
        <v>18</v>
      </c>
      <c r="B64" s="48" t="s">
        <v>218</v>
      </c>
      <c r="C64" s="48"/>
      <c r="D64" s="174"/>
      <c r="E64" s="48"/>
      <c r="F64" s="116"/>
      <c r="H64" s="165" t="s">
        <v>219</v>
      </c>
      <c r="I64" s="166"/>
      <c r="J64" s="167"/>
      <c r="L64" s="161"/>
      <c r="M64" s="17" t="s">
        <v>86</v>
      </c>
      <c r="N64" s="19"/>
    </row>
    <row r="65" spans="1:14" ht="12.75">
      <c r="A65" s="165">
        <v>19</v>
      </c>
      <c r="B65" s="48" t="s">
        <v>220</v>
      </c>
      <c r="C65" s="48">
        <v>8.4</v>
      </c>
      <c r="D65" s="174">
        <f>SUM(C65*100)/C71</f>
        <v>34.008097165991906</v>
      </c>
      <c r="E65" s="48"/>
      <c r="F65" s="116"/>
      <c r="H65" s="165" t="s">
        <v>221</v>
      </c>
      <c r="I65" s="166">
        <v>6</v>
      </c>
      <c r="J65" s="167">
        <f>SUM(I65*100)/I71</f>
        <v>24.291497975708506</v>
      </c>
      <c r="L65" s="168" t="s">
        <v>222</v>
      </c>
      <c r="M65" s="109"/>
      <c r="N65" s="110"/>
    </row>
    <row r="66" spans="1:14" ht="12.75">
      <c r="A66" s="165">
        <v>20</v>
      </c>
      <c r="B66" s="48" t="s">
        <v>223</v>
      </c>
      <c r="C66" s="48"/>
      <c r="D66" s="174"/>
      <c r="E66" s="48"/>
      <c r="F66" s="116"/>
      <c r="H66" s="165" t="s">
        <v>224</v>
      </c>
      <c r="I66" s="166">
        <v>1.9</v>
      </c>
      <c r="J66" s="167">
        <f>SUM(I66*100)/I71</f>
        <v>7.692307692307693</v>
      </c>
      <c r="L66" s="165" t="s">
        <v>225</v>
      </c>
      <c r="M66" s="175"/>
      <c r="N66" s="167"/>
    </row>
    <row r="67" spans="1:14" ht="12.75">
      <c r="A67" s="165">
        <v>21</v>
      </c>
      <c r="B67" s="48" t="s">
        <v>226</v>
      </c>
      <c r="C67" s="48"/>
      <c r="D67" s="174"/>
      <c r="E67" s="48"/>
      <c r="F67" s="116"/>
      <c r="H67" s="165" t="s">
        <v>227</v>
      </c>
      <c r="I67" s="166">
        <v>3</v>
      </c>
      <c r="J67" s="167">
        <f>SUM(I67*100)/I71</f>
        <v>12.145748987854253</v>
      </c>
      <c r="L67" s="165" t="s">
        <v>228</v>
      </c>
      <c r="M67" s="175"/>
      <c r="N67" s="186"/>
    </row>
    <row r="68" spans="1:14" ht="12.75">
      <c r="A68" s="165">
        <v>22</v>
      </c>
      <c r="B68" s="48" t="s">
        <v>229</v>
      </c>
      <c r="C68" s="48"/>
      <c r="D68" s="174"/>
      <c r="E68" s="48"/>
      <c r="F68" s="116"/>
      <c r="H68" s="165" t="s">
        <v>230</v>
      </c>
      <c r="I68" s="166"/>
      <c r="J68" s="186"/>
      <c r="L68" s="165" t="s">
        <v>231</v>
      </c>
      <c r="M68" s="175"/>
      <c r="N68" s="186"/>
    </row>
    <row r="69" spans="1:14" ht="12.75">
      <c r="A69" s="165">
        <v>23</v>
      </c>
      <c r="B69" s="48" t="s">
        <v>232</v>
      </c>
      <c r="C69" s="48"/>
      <c r="D69" s="174"/>
      <c r="E69" s="48"/>
      <c r="F69" s="116"/>
      <c r="H69" s="165"/>
      <c r="I69" s="175"/>
      <c r="J69" s="186"/>
      <c r="L69" s="176"/>
      <c r="M69" s="185"/>
      <c r="N69" s="187"/>
    </row>
    <row r="70" spans="1:14" ht="15.75">
      <c r="A70" s="188">
        <v>24</v>
      </c>
      <c r="B70" s="48" t="s">
        <v>235</v>
      </c>
      <c r="C70" s="48">
        <v>1.3</v>
      </c>
      <c r="D70" s="174">
        <f>SUM(C70*100)/C71</f>
        <v>5.2631578947368425</v>
      </c>
      <c r="E70" s="48"/>
      <c r="F70" s="116"/>
      <c r="H70" s="176"/>
      <c r="I70" s="185"/>
      <c r="J70" s="158"/>
      <c r="L70" s="178" t="s">
        <v>191</v>
      </c>
      <c r="M70" s="179">
        <f>SUM(M65:M69)</f>
        <v>0</v>
      </c>
      <c r="N70" s="179">
        <v>0</v>
      </c>
    </row>
    <row r="71" spans="1:10" ht="15.75">
      <c r="A71" s="200" t="s">
        <v>191</v>
      </c>
      <c r="B71" s="200"/>
      <c r="C71" s="138">
        <f>SUM(C47,C54)</f>
        <v>24.7</v>
      </c>
      <c r="D71" s="191">
        <f>SUM(D47,D54)</f>
        <v>100</v>
      </c>
      <c r="E71" s="138">
        <f>SUM(E47,E54)</f>
        <v>0</v>
      </c>
      <c r="F71" s="138">
        <f>SUM(F47,F54)</f>
        <v>0</v>
      </c>
      <c r="H71" s="178" t="s">
        <v>191</v>
      </c>
      <c r="I71" s="179">
        <f>SUM(I45:I68)</f>
        <v>24.699999999999996</v>
      </c>
      <c r="J71" s="189">
        <f>SUM(J45:J69)</f>
        <v>100.00000000000001</v>
      </c>
    </row>
    <row r="74" spans="1:14" ht="12.75">
      <c r="A74" s="198" t="s">
        <v>233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</sheetData>
  <sheetProtection selectLockedCells="1" selectUnlockedCells="1"/>
  <mergeCells count="12">
    <mergeCell ref="L55:N55"/>
    <mergeCell ref="L62:N62"/>
    <mergeCell ref="A71:B71"/>
    <mergeCell ref="A74:N74"/>
    <mergeCell ref="A34:B34"/>
    <mergeCell ref="A37:N37"/>
    <mergeCell ref="A43:F43"/>
    <mergeCell ref="E44:F44"/>
    <mergeCell ref="A6:F6"/>
    <mergeCell ref="E7:F7"/>
    <mergeCell ref="L18:N18"/>
    <mergeCell ref="L25:N2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2018-01-15T10:09:26Z</dcterms:created>
  <dcterms:modified xsi:type="dcterms:W3CDTF">2018-01-15T10:09:26Z</dcterms:modified>
  <cp:category/>
  <cp:version/>
  <cp:contentType/>
  <cp:contentStatus/>
</cp:coreProperties>
</file>