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Білоцер ДЛГ" sheetId="1" r:id="rId1"/>
    <sheet name="БориспДЛГ" sheetId="2" r:id="rId2"/>
    <sheet name="Богусл ДЛГ" sheetId="3" r:id="rId3"/>
    <sheet name="Вищедуб ДЛГ" sheetId="4" r:id="rId4"/>
    <sheet name="Іванків ДЛГ" sheetId="5" r:id="rId5"/>
    <sheet name="Димер ДЛГ" sheetId="6" r:id="rId6"/>
    <sheet name="КиївсДЛГ" sheetId="7" r:id="rId7"/>
    <sheet name="МакарівДЛГ" sheetId="8" r:id="rId8"/>
    <sheet name="Поліськ ДЛГ" sheetId="9" r:id="rId9"/>
    <sheet name="Ржищ.війс ДЛГ" sheetId="10" r:id="rId10"/>
    <sheet name="Тетер ДЛГ" sheetId="11" r:id="rId11"/>
    <sheet name="Дніпр-Тетер ДЛМГ" sheetId="12" r:id="rId12"/>
  </sheets>
  <calcPr calcId="145621" refMode="R1C1"/>
</workbook>
</file>

<file path=xl/calcChain.xml><?xml version="1.0" encoding="utf-8"?>
<calcChain xmlns="http://schemas.openxmlformats.org/spreadsheetml/2006/main">
  <c r="C153" i="1" l="1"/>
  <c r="G153" i="1" s="1"/>
  <c r="G152" i="1"/>
  <c r="G151" i="1"/>
  <c r="E144" i="1"/>
  <c r="E135" i="1"/>
  <c r="E137" i="1" s="1"/>
  <c r="E125" i="1"/>
  <c r="E127" i="1" s="1"/>
  <c r="E116" i="1"/>
  <c r="E118" i="1" s="1"/>
  <c r="E107" i="1"/>
  <c r="E109" i="1" s="1"/>
  <c r="E92" i="1"/>
  <c r="E94" i="1" s="1"/>
  <c r="E82" i="1"/>
  <c r="E84" i="1" s="1"/>
  <c r="E146" i="1" s="1"/>
  <c r="E69" i="1"/>
  <c r="E67" i="1"/>
  <c r="A65" i="1"/>
  <c r="E61" i="1"/>
  <c r="E63" i="1" s="1"/>
  <c r="E48" i="1"/>
  <c r="E50" i="1" s="1"/>
  <c r="E28" i="1"/>
  <c r="E30" i="1" s="1"/>
  <c r="E71" i="1" s="1"/>
  <c r="E148" i="1" l="1"/>
  <c r="B16" i="9" l="1"/>
  <c r="I6" i="9"/>
  <c r="I7" i="9" s="1"/>
  <c r="I8" i="9" s="1"/>
  <c r="I9" i="9" s="1"/>
  <c r="I10" i="9" s="1"/>
  <c r="I11" i="9" s="1"/>
  <c r="I12" i="9" s="1"/>
  <c r="I13" i="9" s="1"/>
  <c r="I14" i="9" s="1"/>
  <c r="I15" i="9" s="1"/>
  <c r="I16" i="9" s="1"/>
  <c r="H6" i="9"/>
  <c r="H7" i="9" s="1"/>
  <c r="H8" i="9" s="1"/>
  <c r="H9" i="9" s="1"/>
  <c r="H10" i="9" s="1"/>
  <c r="H11" i="9" s="1"/>
  <c r="H12" i="9" s="1"/>
  <c r="H13" i="9" s="1"/>
  <c r="H14" i="9" s="1"/>
  <c r="H15" i="9" s="1"/>
  <c r="H16" i="9" s="1"/>
  <c r="E79" i="8" l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</calcChain>
</file>

<file path=xl/sharedStrings.xml><?xml version="1.0" encoding="utf-8"?>
<sst xmlns="http://schemas.openxmlformats.org/spreadsheetml/2006/main" count="1917" uniqueCount="333">
  <si>
    <t>ПЛАН</t>
  </si>
  <si>
    <t>Лісництво</t>
  </si>
  <si>
    <t>Квартал</t>
  </si>
  <si>
    <t>Виділ</t>
  </si>
  <si>
    <t>Площа</t>
  </si>
  <si>
    <t>Дата проведення</t>
  </si>
  <si>
    <t>Вид рубки</t>
  </si>
  <si>
    <t>Томилівське</t>
  </si>
  <si>
    <t>СРВ</t>
  </si>
  <si>
    <t>ПРХ</t>
  </si>
  <si>
    <t>Разом:</t>
  </si>
  <si>
    <t>Керівник ланки відводів та таксації лісосік або відповідальна особа (ПІБ, контакти)</t>
  </si>
  <si>
    <t>№ п/п</t>
  </si>
  <si>
    <t>Білоцерківська</t>
  </si>
  <si>
    <t>Маловільшанська</t>
  </si>
  <si>
    <t>Білоцерківське</t>
  </si>
  <si>
    <t>Сквирська</t>
  </si>
  <si>
    <t>Володарське</t>
  </si>
  <si>
    <t>Громада</t>
  </si>
  <si>
    <t>Район</t>
  </si>
  <si>
    <t>Білоцерківський</t>
  </si>
  <si>
    <t>Кожанська</t>
  </si>
  <si>
    <t>Фастівський</t>
  </si>
  <si>
    <t>ПРЖ</t>
  </si>
  <si>
    <t>Всього</t>
  </si>
  <si>
    <t>Володарська</t>
  </si>
  <si>
    <t>Сквирське</t>
  </si>
  <si>
    <t>Тетіївське</t>
  </si>
  <si>
    <t>ПРЧ</t>
  </si>
  <si>
    <t>Тетіївська</t>
  </si>
  <si>
    <t>Ставищенське</t>
  </si>
  <si>
    <t>Ставищенська</t>
  </si>
  <si>
    <t>по ДП "Білоцерківський лісгосп"</t>
  </si>
  <si>
    <t>Сухоліське</t>
  </si>
  <si>
    <t>Рокитнянська</t>
  </si>
  <si>
    <t>Фастівське</t>
  </si>
  <si>
    <t>ОСВ</t>
  </si>
  <si>
    <t>Ковалівська</t>
  </si>
  <si>
    <t>Фастівська</t>
  </si>
  <si>
    <t>Веприківське</t>
  </si>
  <si>
    <t>Снітинське</t>
  </si>
  <si>
    <t>Дорогинське</t>
  </si>
  <si>
    <t>Разом</t>
  </si>
  <si>
    <t>Разом по лісгоспу</t>
  </si>
  <si>
    <t>Площа,га</t>
  </si>
  <si>
    <t>Липень-Серпень</t>
  </si>
  <si>
    <t>Лазарук П.М. (0456347730)</t>
  </si>
  <si>
    <t>Блейчик М.С. (0456347730)</t>
  </si>
  <si>
    <t>ПОГОДЖУЮ</t>
  </si>
  <si>
    <t>Головний лісничий</t>
  </si>
  <si>
    <t>ДП "Білоцерківський лісгосп"</t>
  </si>
  <si>
    <t>Арен КОСТЯНЮК</t>
  </si>
  <si>
    <t>Затверджую</t>
  </si>
  <si>
    <t xml:space="preserve">                   Директор</t>
  </si>
  <si>
    <t>Анатолій ВІТРЯК</t>
  </si>
  <si>
    <t xml:space="preserve">Урочище </t>
  </si>
  <si>
    <t>Громада/район</t>
  </si>
  <si>
    <t>Дата 
проведення</t>
  </si>
  <si>
    <t>Керівник ланки відводівта
 таксації лісосік (ПІБ, контакти)</t>
  </si>
  <si>
    <t>Березанське</t>
  </si>
  <si>
    <t>Зарічанська дача</t>
  </si>
  <si>
    <t>Баришівська/ Броварський</t>
  </si>
  <si>
    <t xml:space="preserve"> провідний інженер ОЗЛ  
Олексій Ковальчук 045 95 3 62 46</t>
  </si>
  <si>
    <t>Баришівське</t>
  </si>
  <si>
    <t>Веселинівка</t>
  </si>
  <si>
    <t>Нова посадка</t>
  </si>
  <si>
    <t>Вишеньківське</t>
  </si>
  <si>
    <t>Гора</t>
  </si>
  <si>
    <t>Гірська/Бориспільський</t>
  </si>
  <si>
    <t>Кийлівське</t>
  </si>
  <si>
    <t>вороньківська  дача</t>
  </si>
  <si>
    <t>Вороньківська/Бориспільський</t>
  </si>
  <si>
    <t>Вороньківська
 дача</t>
  </si>
  <si>
    <t>Переяславське</t>
  </si>
  <si>
    <t>Козинські Горби</t>
  </si>
  <si>
    <t>Стовп'язьке</t>
  </si>
  <si>
    <t>Плоске</t>
  </si>
  <si>
    <t>Дівичківська ОТГ/ Бориспільський р-н</t>
  </si>
  <si>
    <t>Кути</t>
  </si>
  <si>
    <t>Студениківське</t>
  </si>
  <si>
    <t>Студениківська/Бориспільський</t>
  </si>
  <si>
    <t>Щомісячні плани проведення відводів по державним лісогосподарським підприємствам</t>
  </si>
  <si>
    <t>Ольшаницьке</t>
  </si>
  <si>
    <t>Рокитнянська/Білоцерківський</t>
  </si>
  <si>
    <t>Сухомлин Олександр Миколайович 0676565650</t>
  </si>
  <si>
    <t>Сухомлин Олександр Миколайович 0676565651</t>
  </si>
  <si>
    <t>Сухомлин Олександр Миколайович 0676565652</t>
  </si>
  <si>
    <t>Сухомлин Олександр Миколайович 0676565653</t>
  </si>
  <si>
    <t>Сухомлин Олександр Миколайович 0676565654</t>
  </si>
  <si>
    <t>РГК</t>
  </si>
  <si>
    <t>Сухомлин Олександр Миколайович 0676565655</t>
  </si>
  <si>
    <t>Бушевське</t>
  </si>
  <si>
    <t>Березовський Микола Михайлович 0974220074</t>
  </si>
  <si>
    <t>Березовський Микола Михайлович 0974220075</t>
  </si>
  <si>
    <t>Березовський Микола Михайлович 0974220076</t>
  </si>
  <si>
    <t>Улашівське</t>
  </si>
  <si>
    <t>Таращанська/Білоцерківський</t>
  </si>
  <si>
    <t>Красюк Володимир Валентинович 0974799996</t>
  </si>
  <si>
    <t>Красюк Володимир Валентинович 0974799997</t>
  </si>
  <si>
    <t>Красюк Володимир Валентинович 0974799998</t>
  </si>
  <si>
    <t>Таращанське</t>
  </si>
  <si>
    <t>Байбарза Руслан Миколайович 0972897553</t>
  </si>
  <si>
    <t>Медвинське</t>
  </si>
  <si>
    <t>Медвинська/Білоцерківський</t>
  </si>
  <si>
    <t>Коваленко Микола Анатолійович 0676047748</t>
  </si>
  <si>
    <t>Коваленко Микола Анатолійович 0676047749</t>
  </si>
  <si>
    <t>Коваленко Микола Анатолійович 0676047750</t>
  </si>
  <si>
    <t>Богуславське</t>
  </si>
  <si>
    <t>Богуславська/Обухівський</t>
  </si>
  <si>
    <t>Могильний Владислав Валентинович 0677044433</t>
  </si>
  <si>
    <t>Могильний Владислав Валентинович 0677044434</t>
  </si>
  <si>
    <t>Могильний Владислав Валентинович 0677044435</t>
  </si>
  <si>
    <t>Могильний Владислав Валентинович 0677044436</t>
  </si>
  <si>
    <t>Поташнянське</t>
  </si>
  <si>
    <t>Могильний Руслан Володимирович 0986087014</t>
  </si>
  <si>
    <t>Площа, га</t>
  </si>
  <si>
    <t>Керівник ланки відводівта таксації лісосік (ПІБ, контакти)</t>
  </si>
  <si>
    <t>Хутірське</t>
  </si>
  <si>
    <t>Іващенко С.В. ((050)3719078)</t>
  </si>
  <si>
    <t xml:space="preserve">Щомісячні плани проведення відводів </t>
  </si>
  <si>
    <t>Дніпровське</t>
  </si>
  <si>
    <t>Димерське ОТГ</t>
  </si>
  <si>
    <t>Роман ПАНЧЕНКО   (0966412608)</t>
  </si>
  <si>
    <t>17</t>
  </si>
  <si>
    <t>45</t>
  </si>
  <si>
    <t>6</t>
  </si>
  <si>
    <t>10</t>
  </si>
  <si>
    <t>Руднянське</t>
  </si>
  <si>
    <t>13</t>
  </si>
  <si>
    <t>21</t>
  </si>
  <si>
    <t>9</t>
  </si>
  <si>
    <t>20</t>
  </si>
  <si>
    <t>Кам'янське</t>
  </si>
  <si>
    <t>25</t>
  </si>
  <si>
    <t>14</t>
  </si>
  <si>
    <t>30</t>
  </si>
  <si>
    <t>15</t>
  </si>
  <si>
    <t>33</t>
  </si>
  <si>
    <t>Шевченківське</t>
  </si>
  <si>
    <t>7</t>
  </si>
  <si>
    <t>22</t>
  </si>
  <si>
    <t>36</t>
  </si>
  <si>
    <t>39</t>
  </si>
  <si>
    <t>Керівник ланки відводів та таксації лісосік (ПІБ, контакти)</t>
  </si>
  <si>
    <t>Нархов Ю.Р. 098-520-06-00</t>
  </si>
  <si>
    <t>ВСР</t>
  </si>
  <si>
    <t>Макарівська ОТГ/Бучанський р-н</t>
  </si>
  <si>
    <t>РНД</t>
  </si>
  <si>
    <t>Комарівське</t>
  </si>
  <si>
    <t>Макарівське</t>
  </si>
  <si>
    <t>Ніжиловицьке</t>
  </si>
  <si>
    <t>Небелицьке</t>
  </si>
  <si>
    <t>Забуянське</t>
  </si>
  <si>
    <t>Стещинське</t>
  </si>
  <si>
    <t>Рубка головного користування</t>
  </si>
  <si>
    <t>Поліська ОТГ/ Вишгородський</t>
  </si>
  <si>
    <t>Якубчук Лариса Григорівна 067-767-45-33/Майструк Андрій Анатолійович 067 4014823</t>
  </si>
  <si>
    <t>Зеленополянське</t>
  </si>
  <si>
    <t>Радинське</t>
  </si>
  <si>
    <t>Ржищівське</t>
  </si>
  <si>
    <t>Сошниківська дача</t>
  </si>
  <si>
    <t>Сошниківська / Бориспільский</t>
  </si>
  <si>
    <t>Н. В. ЛГ  Молодан О. О.
0679960157</t>
  </si>
  <si>
    <t>Н. В. ЛГ  Молодан О. О.
0679960158</t>
  </si>
  <si>
    <t>Н. В. ЛГ  Молодан О. О.
0679960159</t>
  </si>
  <si>
    <t>Н. В. ЛГ  Молодан О. О.
0679960160</t>
  </si>
  <si>
    <t>Н. В. ЛГ  Молодан О. О.
0679960161</t>
  </si>
  <si>
    <t>Н. В. ЛГ  Молодан О. О.
0679960162</t>
  </si>
  <si>
    <t>Н. В. ЛГ  Молодан О. О.
0679960163</t>
  </si>
  <si>
    <t>Н. В. ЛГ  Молодан О. О.
0679960164</t>
  </si>
  <si>
    <t>Н. В. ЛГ  Молодан О. О.
0679960165</t>
  </si>
  <si>
    <t>№
п/п</t>
  </si>
  <si>
    <t>Площа,
га</t>
  </si>
  <si>
    <t>Вид
рубки</t>
  </si>
  <si>
    <t>Громада/
район</t>
  </si>
  <si>
    <t>Дата
проведення</t>
  </si>
  <si>
    <t>Керівник ланки відводів та таксації лісосік
або відповідальна особа (ПІБ, контакти)</t>
  </si>
  <si>
    <t xml:space="preserve">     План проведення відводів по ДП "Бориспільський лісгосп" на вересень місяць 2022 року</t>
  </si>
  <si>
    <t>Керівник ланки відводів та
 таксації лісосік (ПІБ, контакти)</t>
  </si>
  <si>
    <t>Дернівка</t>
  </si>
  <si>
    <t>05.09.2022 р.</t>
  </si>
  <si>
    <t>06.09.2022 р.</t>
  </si>
  <si>
    <t>07.09.2022 р.</t>
  </si>
  <si>
    <t>08.09.2022 р.</t>
  </si>
  <si>
    <t>09.09.2022 р.</t>
  </si>
  <si>
    <t>12.09.2022 р.</t>
  </si>
  <si>
    <t>13.09.2022 р.</t>
  </si>
  <si>
    <t>Мартинове-1</t>
  </si>
  <si>
    <t>15.09.2022 р.</t>
  </si>
  <si>
    <t>19.09.2022 р.</t>
  </si>
  <si>
    <t>Лукаші</t>
  </si>
  <si>
    <t>22.09.2022 р.</t>
  </si>
  <si>
    <t>Пасічна</t>
  </si>
  <si>
    <t>23.09.2022 р.</t>
  </si>
  <si>
    <t>26.09.2022 р.</t>
  </si>
  <si>
    <t>27.09.2022 р.</t>
  </si>
  <si>
    <t>Гнідин</t>
  </si>
  <si>
    <t>Золочівська/Бориспільський</t>
  </si>
  <si>
    <t>1-9</t>
  </si>
  <si>
    <t>5.09.2022 р.</t>
  </si>
  <si>
    <t>6.09.2022 р.</t>
  </si>
  <si>
    <t>7.09.2022 р.</t>
  </si>
  <si>
    <t>9.09.2022 р.</t>
  </si>
  <si>
    <t>05,09,2022р</t>
  </si>
  <si>
    <t>08,09,2022р</t>
  </si>
  <si>
    <t>13,09,2022р</t>
  </si>
  <si>
    <t>20,09,2022р</t>
  </si>
  <si>
    <t>Берзанська дача</t>
  </si>
  <si>
    <t>22,09,2022р</t>
  </si>
  <si>
    <t>26,09,2022р</t>
  </si>
  <si>
    <t>28,09,2022р</t>
  </si>
  <si>
    <t>Циблівська/Бориспіський</t>
  </si>
  <si>
    <t>02,09,2022</t>
  </si>
  <si>
    <t>Гать</t>
  </si>
  <si>
    <t>провідний інженер ОЗЛ         Олексій  Ковальчук 0459536246</t>
  </si>
  <si>
    <t>01,09,2022</t>
  </si>
  <si>
    <t>провідний інженер ОЗЛ         Олексій  Ковальчук 0459536247</t>
  </si>
  <si>
    <t>06,09,2022</t>
  </si>
  <si>
    <t>провідний інженер ОЗЛ         Олексій  Ковальчук 0459536248</t>
  </si>
  <si>
    <t>12,09,2022</t>
  </si>
  <si>
    <t>провідний інженер ОЗЛ         Олексій  Ковальчук 0459536249</t>
  </si>
  <si>
    <t>21,09,2022</t>
  </si>
  <si>
    <t>провідний інженер ОЗЛ         Олексій  Ковальчук 0459536250</t>
  </si>
  <si>
    <t>провідний інженер ОЗЛ         Олексій  Ковальчук 0459536251</t>
  </si>
  <si>
    <t>провідний інженер ОЗЛ         Олексій  Ковальчук 0459536252</t>
  </si>
  <si>
    <t>провідний інженер ОЗЛ         Олексій  Ковальчук 0459536253</t>
  </si>
  <si>
    <t>провідний інженер ОЗЛ         Олексій  Ковальчук 0459536254</t>
  </si>
  <si>
    <t>провідний інженер ОЗЛ         Олексій  Ковальчук 0459536255</t>
  </si>
  <si>
    <t>провідний інженер ОЗЛ         Олексій  Ковальчук 0459536256</t>
  </si>
  <si>
    <t xml:space="preserve">     План проведення відводів по ДП "Київський лісгосп" на вересень місяць 2022 року</t>
  </si>
  <si>
    <t>План проведення відводів по Дніпровсько-Тетерівському ДЛМГ на вересень місяць 2022 року</t>
  </si>
  <si>
    <t>Рихтянське</t>
  </si>
  <si>
    <t>Димерська/Вишгородський</t>
  </si>
  <si>
    <t>вересень</t>
  </si>
  <si>
    <t>Червоненко І.В. тел. 045(96)39-3-33</t>
  </si>
  <si>
    <t>ЛЗ</t>
  </si>
  <si>
    <t>Богданівське</t>
  </si>
  <si>
    <t>Пилявське</t>
  </si>
  <si>
    <t>Овдієвонивське</t>
  </si>
  <si>
    <t>Сухолуцьке</t>
  </si>
  <si>
    <t xml:space="preserve">     План проведення відводів по ДП "Ржищівський військовий лісгосп" на Вересень місяць 2022 року</t>
  </si>
  <si>
    <t>5(4)</t>
  </si>
  <si>
    <t>3(1)</t>
  </si>
  <si>
    <t>Н. В. ЛГ  Молодан О. О.
0679960166</t>
  </si>
  <si>
    <t>Н. В. ЛГ  Молодан О. О.
0679960167</t>
  </si>
  <si>
    <t>Н. В. ЛГ  Молодан О. О.
0679960168</t>
  </si>
  <si>
    <t>4(1)</t>
  </si>
  <si>
    <t>Н. В. ЛГ  Молодан О. О.
0679960169</t>
  </si>
  <si>
    <t>Н. В. ЛГ  Молодан О. О.
0679960170</t>
  </si>
  <si>
    <t>Бучанське</t>
  </si>
  <si>
    <t>Гурівщіна</t>
  </si>
  <si>
    <t>Дмитрівська / Бучанський</t>
  </si>
  <si>
    <t>Н. В. ЛГ  Молодан О. О.
0679960171</t>
  </si>
  <si>
    <t>12(1)</t>
  </si>
  <si>
    <t>Н. В. ЛГ  Молодан О. О.
0679960172</t>
  </si>
  <si>
    <t>Н. В. ЛГ  Молодан О. О.
0679960173</t>
  </si>
  <si>
    <t>Н. В. ЛГ  Молодан О. О.
0679960174</t>
  </si>
  <si>
    <t>Н. В. ЛГ  Молодан О. О.
0679960175</t>
  </si>
  <si>
    <t>Н. В. ЛГ  Молодан О. О.
0679960176</t>
  </si>
  <si>
    <t>Н. В. ЛГ  Молодан О. О.
0679960177</t>
  </si>
  <si>
    <t>Н. В. ЛГ  Молодан О. О.
0679960178</t>
  </si>
  <si>
    <t>Н. В. ЛГ  Молодан О. О.
0679960179</t>
  </si>
  <si>
    <t xml:space="preserve">     План проведення відводів по ДП "Макарівський лісгосп" на серпень-вересень місяць 2022 року</t>
  </si>
  <si>
    <t>01.08. - 31.09.</t>
  </si>
  <si>
    <t>ССР</t>
  </si>
  <si>
    <t>Всього:</t>
  </si>
  <si>
    <t xml:space="preserve">Деснянське </t>
  </si>
  <si>
    <t> ВСР</t>
  </si>
  <si>
    <t xml:space="preserve">Пірнівська/ Вишгородський </t>
  </si>
  <si>
    <t>Острівське</t>
  </si>
  <si>
    <t>15.-16.09.2022</t>
  </si>
  <si>
    <r>
      <t xml:space="preserve">     План проведення відводів по ДП "Вищедубечанський лісгосп"   на вересень</t>
    </r>
    <r>
      <rPr>
        <b/>
        <i/>
        <u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місяць 2022 року</t>
    </r>
  </si>
  <si>
    <t>Щомісячні плани проведення відводів по ДП "Поліське лісове господарство"  вересень  2022р.</t>
  </si>
  <si>
    <t>Красятичі</t>
  </si>
  <si>
    <t xml:space="preserve">     План проведення відводів по ДП "Богуславський лісгосп" на вересень  2022 року</t>
  </si>
  <si>
    <t>проведення відводів на вересень - жовтень  місяці 2022 року</t>
  </si>
  <si>
    <t xml:space="preserve">Томашівська </t>
  </si>
  <si>
    <t>4.4</t>
  </si>
  <si>
    <t>Вересень-Жовтень</t>
  </si>
  <si>
    <r>
      <t xml:space="preserve">     План проведення відводів по ДП "</t>
    </r>
    <r>
      <rPr>
        <b/>
        <u/>
        <sz val="11"/>
        <color theme="1"/>
        <rFont val="Times New Roman"/>
        <family val="1"/>
        <charset val="204"/>
      </rPr>
      <t>Димерський ЛІСГОСП</t>
    </r>
    <r>
      <rPr>
        <b/>
        <sz val="11"/>
        <color theme="1"/>
        <rFont val="Times New Roman"/>
        <family val="1"/>
        <charset val="204"/>
      </rPr>
      <t>" на _</t>
    </r>
    <r>
      <rPr>
        <b/>
        <u/>
        <sz val="11"/>
        <color theme="1"/>
        <rFont val="Times New Roman"/>
        <family val="1"/>
        <charset val="204"/>
      </rPr>
      <t>Вересень</t>
    </r>
    <r>
      <rPr>
        <b/>
        <sz val="11"/>
        <color theme="1"/>
        <rFont val="Times New Roman"/>
        <family val="1"/>
        <charset val="204"/>
      </rPr>
      <t>_ місяць _</t>
    </r>
    <r>
      <rPr>
        <b/>
        <u/>
        <sz val="11"/>
        <color theme="1"/>
        <rFont val="Times New Roman"/>
        <family val="1"/>
        <charset val="204"/>
      </rPr>
      <t>2022</t>
    </r>
    <r>
      <rPr>
        <b/>
        <sz val="11"/>
        <color theme="1"/>
        <rFont val="Times New Roman"/>
        <family val="1"/>
        <charset val="204"/>
      </rPr>
      <t>__ року</t>
    </r>
  </si>
  <si>
    <t>46</t>
  </si>
  <si>
    <t>52</t>
  </si>
  <si>
    <t>95</t>
  </si>
  <si>
    <t>13.2</t>
  </si>
  <si>
    <t>69</t>
  </si>
  <si>
    <t>48</t>
  </si>
  <si>
    <t>31</t>
  </si>
  <si>
    <t>18.5</t>
  </si>
  <si>
    <t>1.2</t>
  </si>
  <si>
    <t>72</t>
  </si>
  <si>
    <t>План проведення відводів по ДП "Тетерівський лісгосп" на вересень 2022 року</t>
  </si>
  <si>
    <t>Керівник ланки відводів  та таксації лісосік або відповідальна особа (ПІБ, контакти)</t>
  </si>
  <si>
    <t>Блідчанське</t>
  </si>
  <si>
    <t>Прохідна рубка</t>
  </si>
  <si>
    <t>Іванківська</t>
  </si>
  <si>
    <t>Вересень</t>
  </si>
  <si>
    <t>Начальник відділу л/г Федоренко С.О. +380672153395</t>
  </si>
  <si>
    <t>Кодрянське</t>
  </si>
  <si>
    <t>Макарівська</t>
  </si>
  <si>
    <t>Кухарське</t>
  </si>
  <si>
    <t>Мигальське</t>
  </si>
  <si>
    <t>Проріджування</t>
  </si>
  <si>
    <t>Пісківська</t>
  </si>
  <si>
    <t>Мирчанське</t>
  </si>
  <si>
    <t>Бородянська</t>
  </si>
  <si>
    <t>Пісківське</t>
  </si>
  <si>
    <t>Виб. сан. рубка</t>
  </si>
  <si>
    <t>Тетерівське</t>
  </si>
  <si>
    <t xml:space="preserve">     План проведення відводів по ДП "Іванківський лісгосп" на 09 місяць 2022 року</t>
  </si>
  <si>
    <t>Обуховицьке</t>
  </si>
  <si>
    <t>Вишгородський р-н</t>
  </si>
  <si>
    <t>Ковальчук Владислав Олексійович     Моб.0953740835</t>
  </si>
  <si>
    <t>Ковальчук Владислав Олексійович     Моб.0953740836</t>
  </si>
  <si>
    <t>Ковальчук Владислав Олексійович     Моб.0953740837</t>
  </si>
  <si>
    <t>Ковальчук Владислав Олексійович     Моб.0953740838</t>
  </si>
  <si>
    <t>Ковальчук Владислав Олексійович     Моб.0953740839</t>
  </si>
  <si>
    <t>Ковальчук Владислав Олексійович     Моб.0953740840</t>
  </si>
  <si>
    <t>Ковальчук Владислав Олексійович     Моб.0953740841</t>
  </si>
  <si>
    <t>Оранське</t>
  </si>
  <si>
    <t>Ковальчук Владислав Олексійович     Моб.0953740842</t>
  </si>
  <si>
    <t>Ковальчук Владислав Олексійович     Моб.0953740843</t>
  </si>
  <si>
    <t>Ковальчук Владислав Олексійович     Моб.0953740844</t>
  </si>
  <si>
    <t>Ковальчук Владислав Олексійович     Моб.0953740845</t>
  </si>
  <si>
    <t>Ковальчук Владислав Олексійович     Моб.0953740846</t>
  </si>
  <si>
    <t>Ковальчук Владислав Олексійович     Моб.0953740847</t>
  </si>
  <si>
    <t>Ковальчук Владислав Олексійович     Моб.0953740848</t>
  </si>
  <si>
    <t>Ковальчук Владислав Олексійович     Моб.0953740849</t>
  </si>
  <si>
    <t>Жеревське</t>
  </si>
  <si>
    <t>Ковальчук Владислав Олексійович     Моб.0953740850</t>
  </si>
  <si>
    <t>Феневицьке</t>
  </si>
  <si>
    <t>Ковальчук Владислав Олексійович     Моб.0953740851</t>
  </si>
  <si>
    <t>Ковальчук Владислав Олексійович     Моб.0953740852</t>
  </si>
  <si>
    <t>Ковальчук Владислав Олексійович     Моб.0953740853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</si>
</sst>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7" fillId="0" borderId="0"/>
    <xf numFmtId="0" fontId="28" fillId="0" borderId="0"/>
  </cellStyleXfs>
  <cellXfs count="1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6" fontId="0" fillId="0" borderId="1" xfId="0" applyNumberFormat="1" applyBorder="1" applyAlignment="1">
      <alignment horizontal="center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/>
    <xf numFmtId="0" fontId="0" fillId="0" borderId="0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0" fillId="0" borderId="4" xfId="0" applyBorder="1"/>
    <xf numFmtId="0" fontId="11" fillId="3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64" fontId="18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0" fillId="0" borderId="11" xfId="0" applyFont="1" applyBorder="1"/>
    <xf numFmtId="164" fontId="0" fillId="0" borderId="4" xfId="0" applyNumberFormat="1" applyBorder="1"/>
    <xf numFmtId="14" fontId="0" fillId="0" borderId="4" xfId="0" applyNumberFormat="1" applyBorder="1"/>
    <xf numFmtId="164" fontId="0" fillId="0" borderId="11" xfId="0" applyNumberFormat="1" applyBorder="1"/>
    <xf numFmtId="14" fontId="0" fillId="0" borderId="11" xfId="0" applyNumberFormat="1" applyBorder="1"/>
    <xf numFmtId="165" fontId="0" fillId="0" borderId="11" xfId="0" applyNumberForma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 shrinkToFit="1"/>
    </xf>
    <xf numFmtId="164" fontId="8" fillId="0" borderId="13" xfId="0" applyNumberFormat="1" applyFont="1" applyBorder="1" applyAlignment="1">
      <alignment horizontal="center" vertical="center" wrapText="1" shrinkToFit="1"/>
    </xf>
    <xf numFmtId="1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13" xfId="0" applyFill="1" applyBorder="1"/>
    <xf numFmtId="0" fontId="1" fillId="0" borderId="13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19" fillId="3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164" fontId="18" fillId="0" borderId="13" xfId="0" applyNumberFormat="1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3" xfId="0" applyNumberFormat="1" applyFont="1" applyBorder="1"/>
    <xf numFmtId="0" fontId="0" fillId="0" borderId="20" xfId="0" applyBorder="1"/>
    <xf numFmtId="0" fontId="0" fillId="0" borderId="20" xfId="0" applyNumberFormat="1" applyBorder="1"/>
    <xf numFmtId="0" fontId="1" fillId="0" borderId="20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5" fillId="0" borderId="21" xfId="3" applyFont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/>
    </xf>
    <xf numFmtId="164" fontId="27" fillId="5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3" xfId="0" applyNumberFormat="1" applyBorder="1"/>
    <xf numFmtId="0" fontId="1" fillId="0" borderId="0" xfId="0" applyFont="1" applyBorder="1"/>
    <xf numFmtId="0" fontId="0" fillId="3" borderId="13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1" fillId="3" borderId="13" xfId="0" applyFont="1" applyFill="1" applyBorder="1" applyAlignment="1">
      <alignment horizontal="right"/>
    </xf>
    <xf numFmtId="164" fontId="1" fillId="0" borderId="13" xfId="0" applyNumberFormat="1" applyFont="1" applyBorder="1"/>
    <xf numFmtId="0" fontId="1" fillId="3" borderId="13" xfId="0" applyFont="1" applyFill="1" applyBorder="1" applyAlignment="1">
      <alignment horizontal="center"/>
    </xf>
    <xf numFmtId="0" fontId="0" fillId="3" borderId="13" xfId="0" applyFill="1" applyBorder="1"/>
    <xf numFmtId="0" fontId="1" fillId="3" borderId="13" xfId="0" applyFont="1" applyFill="1" applyBorder="1"/>
    <xf numFmtId="0" fontId="0" fillId="3" borderId="13" xfId="0" applyNumberFormat="1" applyFill="1" applyBorder="1"/>
    <xf numFmtId="0" fontId="0" fillId="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" borderId="0" xfId="0" applyFont="1" applyFill="1"/>
    <xf numFmtId="0" fontId="3" fillId="0" borderId="13" xfId="0" applyFont="1" applyBorder="1"/>
    <xf numFmtId="164" fontId="3" fillId="0" borderId="13" xfId="0" applyNumberFormat="1" applyFont="1" applyBorder="1"/>
    <xf numFmtId="0" fontId="3" fillId="3" borderId="13" xfId="0" applyFont="1" applyFill="1" applyBorder="1"/>
    <xf numFmtId="0" fontId="4" fillId="0" borderId="13" xfId="0" applyFont="1" applyBorder="1"/>
    <xf numFmtId="164" fontId="4" fillId="0" borderId="13" xfId="0" applyNumberFormat="1" applyFont="1" applyBorder="1"/>
    <xf numFmtId="0" fontId="2" fillId="3" borderId="1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 wrapText="1"/>
    </xf>
    <xf numFmtId="49" fontId="16" fillId="0" borderId="20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4" fontId="11" fillId="3" borderId="13" xfId="0" applyNumberFormat="1" applyFont="1" applyFill="1" applyBorder="1" applyAlignment="1">
      <alignment horizontal="center" vertical="center"/>
    </xf>
    <xf numFmtId="49" fontId="16" fillId="3" borderId="2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1" xfId="0" applyBorder="1"/>
    <xf numFmtId="0" fontId="0" fillId="0" borderId="11" xfId="0" applyFill="1" applyBorder="1"/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"/>
  <sheetViews>
    <sheetView workbookViewId="0">
      <selection activeCell="L16" sqref="L16"/>
    </sheetView>
  </sheetViews>
  <sheetFormatPr defaultRowHeight="15"/>
  <cols>
    <col min="2" max="2" width="24.5703125" customWidth="1"/>
    <col min="3" max="3" width="9.28515625" customWidth="1"/>
    <col min="4" max="4" width="6.42578125" style="9" customWidth="1"/>
    <col min="5" max="5" width="8.28515625" customWidth="1"/>
    <col min="6" max="6" width="14.5703125" customWidth="1"/>
    <col min="7" max="8" width="18.28515625" customWidth="1"/>
    <col min="9" max="9" width="19.28515625" customWidth="1"/>
    <col min="10" max="10" width="37.42578125" customWidth="1"/>
    <col min="11" max="11" width="27.42578125" customWidth="1"/>
  </cols>
  <sheetData>
    <row r="1" spans="1:10">
      <c r="D1"/>
    </row>
    <row r="2" spans="1:10">
      <c r="A2" s="145" t="s">
        <v>48</v>
      </c>
      <c r="B2" s="145"/>
      <c r="D2"/>
      <c r="I2" s="145" t="s">
        <v>52</v>
      </c>
      <c r="J2" s="145"/>
    </row>
    <row r="3" spans="1:10">
      <c r="A3" s="18" t="s">
        <v>49</v>
      </c>
      <c r="B3" s="18"/>
      <c r="D3"/>
      <c r="I3" s="146" t="s">
        <v>53</v>
      </c>
      <c r="J3" s="146"/>
    </row>
    <row r="4" spans="1:10">
      <c r="D4"/>
    </row>
    <row r="5" spans="1:10">
      <c r="D5"/>
    </row>
    <row r="6" spans="1:10">
      <c r="A6" s="145" t="s">
        <v>48</v>
      </c>
      <c r="B6" s="145"/>
      <c r="D6"/>
      <c r="I6" s="145" t="s">
        <v>52</v>
      </c>
      <c r="J6" s="145"/>
    </row>
    <row r="7" spans="1:10">
      <c r="A7" s="18" t="s">
        <v>49</v>
      </c>
      <c r="B7" s="18"/>
      <c r="D7"/>
      <c r="I7" s="146" t="s">
        <v>53</v>
      </c>
      <c r="J7" s="146"/>
    </row>
    <row r="8" spans="1:10">
      <c r="A8" s="146" t="s">
        <v>50</v>
      </c>
      <c r="B8" s="146"/>
      <c r="C8" s="146"/>
      <c r="D8"/>
      <c r="I8" s="145" t="s">
        <v>50</v>
      </c>
      <c r="J8" s="145"/>
    </row>
    <row r="9" spans="1:10">
      <c r="A9" s="145" t="s">
        <v>51</v>
      </c>
      <c r="B9" s="145"/>
      <c r="D9"/>
      <c r="I9" s="145" t="s">
        <v>54</v>
      </c>
      <c r="J9" s="145"/>
    </row>
    <row r="10" spans="1:10">
      <c r="D10"/>
    </row>
    <row r="11" spans="1:10">
      <c r="D11"/>
    </row>
    <row r="12" spans="1:10">
      <c r="B12" s="145" t="s">
        <v>0</v>
      </c>
      <c r="C12" s="145"/>
      <c r="D12" s="145"/>
      <c r="E12" s="145"/>
      <c r="F12" s="145"/>
      <c r="G12" s="145"/>
      <c r="H12" s="145"/>
      <c r="I12" s="145"/>
      <c r="J12" s="145"/>
    </row>
    <row r="13" spans="1:10">
      <c r="B13" s="145" t="s">
        <v>275</v>
      </c>
      <c r="C13" s="145"/>
      <c r="D13" s="145"/>
      <c r="E13" s="145"/>
      <c r="F13" s="145"/>
      <c r="G13" s="145"/>
      <c r="H13" s="145"/>
      <c r="I13" s="145"/>
      <c r="J13" s="145"/>
    </row>
    <row r="14" spans="1:10">
      <c r="B14" s="145" t="s">
        <v>32</v>
      </c>
      <c r="C14" s="145"/>
      <c r="D14" s="145"/>
      <c r="E14" s="145"/>
      <c r="F14" s="145"/>
      <c r="G14" s="145"/>
      <c r="H14" s="145"/>
      <c r="I14" s="145"/>
      <c r="J14" s="145"/>
    </row>
    <row r="16" spans="1:10" ht="25.5">
      <c r="A16" s="70" t="s">
        <v>12</v>
      </c>
      <c r="B16" s="87" t="s">
        <v>1</v>
      </c>
      <c r="C16" s="87" t="s">
        <v>2</v>
      </c>
      <c r="D16" s="88" t="s">
        <v>3</v>
      </c>
      <c r="E16" s="87" t="s">
        <v>4</v>
      </c>
      <c r="F16" s="87" t="s">
        <v>6</v>
      </c>
      <c r="G16" s="87" t="s">
        <v>18</v>
      </c>
      <c r="H16" s="87" t="s">
        <v>19</v>
      </c>
      <c r="I16" s="87" t="s">
        <v>5</v>
      </c>
      <c r="J16" s="87" t="s">
        <v>11</v>
      </c>
    </row>
    <row r="17" spans="1:10">
      <c r="A17" s="89">
        <v>1</v>
      </c>
      <c r="B17" s="89" t="s">
        <v>39</v>
      </c>
      <c r="C17" s="89">
        <v>30</v>
      </c>
      <c r="D17" s="89">
        <v>12</v>
      </c>
      <c r="E17" s="89">
        <v>6.8</v>
      </c>
      <c r="F17" s="89" t="s">
        <v>8</v>
      </c>
      <c r="G17" s="90" t="s">
        <v>276</v>
      </c>
      <c r="H17" s="89" t="s">
        <v>22</v>
      </c>
      <c r="I17" s="131" t="s">
        <v>278</v>
      </c>
      <c r="J17" s="91" t="s">
        <v>47</v>
      </c>
    </row>
    <row r="18" spans="1:10">
      <c r="A18" s="89">
        <v>2</v>
      </c>
      <c r="B18" s="89" t="s">
        <v>39</v>
      </c>
      <c r="C18" s="89">
        <v>38</v>
      </c>
      <c r="D18" s="89">
        <v>9.4</v>
      </c>
      <c r="E18" s="89">
        <v>0.9</v>
      </c>
      <c r="F18" s="89" t="s">
        <v>8</v>
      </c>
      <c r="G18" s="90" t="s">
        <v>276</v>
      </c>
      <c r="H18" s="89" t="s">
        <v>22</v>
      </c>
      <c r="I18" s="131" t="s">
        <v>278</v>
      </c>
      <c r="J18" s="91" t="s">
        <v>47</v>
      </c>
    </row>
    <row r="19" spans="1:10">
      <c r="A19" s="89">
        <v>3</v>
      </c>
      <c r="B19" s="89" t="s">
        <v>39</v>
      </c>
      <c r="C19" s="89">
        <v>51</v>
      </c>
      <c r="D19" s="89">
        <v>8</v>
      </c>
      <c r="E19" s="89">
        <v>7.1</v>
      </c>
      <c r="F19" s="89" t="s">
        <v>9</v>
      </c>
      <c r="G19" s="91" t="s">
        <v>21</v>
      </c>
      <c r="H19" s="89" t="s">
        <v>22</v>
      </c>
      <c r="I19" s="131" t="s">
        <v>278</v>
      </c>
      <c r="J19" s="91" t="s">
        <v>47</v>
      </c>
    </row>
    <row r="20" spans="1:10">
      <c r="A20" s="89">
        <v>4</v>
      </c>
      <c r="B20" s="89" t="s">
        <v>39</v>
      </c>
      <c r="C20" s="89">
        <v>58</v>
      </c>
      <c r="D20" s="89">
        <v>1.5</v>
      </c>
      <c r="E20" s="89">
        <v>2.6</v>
      </c>
      <c r="F20" s="89" t="s">
        <v>8</v>
      </c>
      <c r="G20" s="90" t="s">
        <v>276</v>
      </c>
      <c r="H20" s="89" t="s">
        <v>22</v>
      </c>
      <c r="I20" s="131" t="s">
        <v>278</v>
      </c>
      <c r="J20" s="91" t="s">
        <v>47</v>
      </c>
    </row>
    <row r="21" spans="1:10">
      <c r="A21" s="89">
        <v>5</v>
      </c>
      <c r="B21" s="89" t="s">
        <v>39</v>
      </c>
      <c r="C21" s="89">
        <v>58</v>
      </c>
      <c r="D21" s="89">
        <v>1.6</v>
      </c>
      <c r="E21" s="89">
        <v>1.9</v>
      </c>
      <c r="F21" s="89" t="s">
        <v>8</v>
      </c>
      <c r="G21" s="90" t="s">
        <v>276</v>
      </c>
      <c r="H21" s="89" t="s">
        <v>22</v>
      </c>
      <c r="I21" s="131" t="s">
        <v>278</v>
      </c>
      <c r="J21" s="91" t="s">
        <v>47</v>
      </c>
    </row>
    <row r="22" spans="1:10">
      <c r="A22" s="89">
        <v>6</v>
      </c>
      <c r="B22" s="89" t="s">
        <v>39</v>
      </c>
      <c r="C22" s="89">
        <v>63</v>
      </c>
      <c r="D22" s="89">
        <v>7.1</v>
      </c>
      <c r="E22" s="89">
        <v>5.5</v>
      </c>
      <c r="F22" s="89" t="s">
        <v>8</v>
      </c>
      <c r="G22" s="90" t="s">
        <v>276</v>
      </c>
      <c r="H22" s="89" t="s">
        <v>22</v>
      </c>
      <c r="I22" s="131" t="s">
        <v>278</v>
      </c>
      <c r="J22" s="91" t="s">
        <v>47</v>
      </c>
    </row>
    <row r="23" spans="1:10">
      <c r="A23" s="89">
        <v>7</v>
      </c>
      <c r="B23" s="89" t="s">
        <v>39</v>
      </c>
      <c r="C23" s="89">
        <v>63</v>
      </c>
      <c r="D23" s="89">
        <v>7.2</v>
      </c>
      <c r="E23" s="89">
        <v>5.2</v>
      </c>
      <c r="F23" s="89" t="s">
        <v>8</v>
      </c>
      <c r="G23" s="90" t="s">
        <v>276</v>
      </c>
      <c r="H23" s="89" t="s">
        <v>22</v>
      </c>
      <c r="I23" s="131" t="s">
        <v>278</v>
      </c>
      <c r="J23" s="91" t="s">
        <v>47</v>
      </c>
    </row>
    <row r="24" spans="1:10">
      <c r="A24" s="89">
        <v>8</v>
      </c>
      <c r="B24" s="89" t="s">
        <v>39</v>
      </c>
      <c r="C24" s="89">
        <v>67</v>
      </c>
      <c r="D24" s="89">
        <v>1</v>
      </c>
      <c r="E24" s="89">
        <v>2</v>
      </c>
      <c r="F24" s="89" t="s">
        <v>8</v>
      </c>
      <c r="G24" s="90" t="s">
        <v>276</v>
      </c>
      <c r="H24" s="89" t="s">
        <v>22</v>
      </c>
      <c r="I24" s="131" t="s">
        <v>278</v>
      </c>
      <c r="J24" s="91" t="s">
        <v>47</v>
      </c>
    </row>
    <row r="25" spans="1:10">
      <c r="A25" s="89">
        <v>9</v>
      </c>
      <c r="B25" s="89" t="s">
        <v>39</v>
      </c>
      <c r="C25" s="89">
        <v>77</v>
      </c>
      <c r="D25" s="89">
        <v>17</v>
      </c>
      <c r="E25" s="89">
        <v>4</v>
      </c>
      <c r="F25" s="89" t="s">
        <v>9</v>
      </c>
      <c r="G25" s="91" t="s">
        <v>21</v>
      </c>
      <c r="H25" s="89" t="s">
        <v>22</v>
      </c>
      <c r="I25" s="131" t="s">
        <v>278</v>
      </c>
      <c r="J25" s="54" t="s">
        <v>47</v>
      </c>
    </row>
    <row r="26" spans="1:10">
      <c r="A26" s="89">
        <v>10</v>
      </c>
      <c r="B26" s="89" t="s">
        <v>39</v>
      </c>
      <c r="C26" s="89">
        <v>82</v>
      </c>
      <c r="D26" s="89">
        <v>14</v>
      </c>
      <c r="E26" s="89">
        <v>1.7</v>
      </c>
      <c r="F26" s="89" t="s">
        <v>9</v>
      </c>
      <c r="G26" s="91" t="s">
        <v>21</v>
      </c>
      <c r="H26" s="89" t="s">
        <v>22</v>
      </c>
      <c r="I26" s="131" t="s">
        <v>278</v>
      </c>
      <c r="J26" s="54" t="s">
        <v>47</v>
      </c>
    </row>
    <row r="27" spans="1:10">
      <c r="A27" s="89">
        <v>11</v>
      </c>
      <c r="B27" s="89" t="s">
        <v>39</v>
      </c>
      <c r="C27" s="89">
        <v>82</v>
      </c>
      <c r="D27" s="89">
        <v>15</v>
      </c>
      <c r="E27" s="89">
        <v>0.5</v>
      </c>
      <c r="F27" s="89" t="s">
        <v>8</v>
      </c>
      <c r="G27" s="91" t="s">
        <v>21</v>
      </c>
      <c r="H27" s="89" t="s">
        <v>22</v>
      </c>
      <c r="I27" s="131" t="s">
        <v>278</v>
      </c>
      <c r="J27" s="54" t="s">
        <v>47</v>
      </c>
    </row>
    <row r="28" spans="1:10">
      <c r="A28" s="54"/>
      <c r="B28" s="92" t="s">
        <v>24</v>
      </c>
      <c r="C28" s="54"/>
      <c r="D28" s="93"/>
      <c r="E28" s="92">
        <f>SUM(E17:E27)</f>
        <v>38.200000000000003</v>
      </c>
      <c r="F28" s="54"/>
      <c r="G28" s="54"/>
      <c r="H28" s="54"/>
      <c r="I28" s="54"/>
      <c r="J28" s="54"/>
    </row>
    <row r="29" spans="1:10">
      <c r="A29" s="54"/>
      <c r="B29" s="54"/>
      <c r="C29" s="54"/>
      <c r="D29" s="93"/>
      <c r="E29" s="54"/>
      <c r="F29" s="54"/>
      <c r="G29" s="54"/>
      <c r="H29" s="54"/>
      <c r="I29" s="54"/>
      <c r="J29" s="54"/>
    </row>
    <row r="30" spans="1:10">
      <c r="A30" s="72"/>
      <c r="B30" s="72" t="s">
        <v>10</v>
      </c>
      <c r="C30" s="72"/>
      <c r="D30" s="94"/>
      <c r="E30" s="72">
        <f>E28</f>
        <v>38.200000000000003</v>
      </c>
      <c r="F30" s="72"/>
      <c r="G30" s="72"/>
      <c r="H30" s="72"/>
      <c r="I30" s="72"/>
      <c r="J30" s="72"/>
    </row>
    <row r="31" spans="1:10">
      <c r="A31" s="95"/>
      <c r="B31" s="95"/>
      <c r="C31" s="95"/>
      <c r="D31" s="96"/>
      <c r="E31" s="97"/>
      <c r="F31" s="95"/>
      <c r="G31" s="95"/>
      <c r="H31" s="95"/>
      <c r="I31" s="95"/>
      <c r="J31" s="95"/>
    </row>
    <row r="32" spans="1:10">
      <c r="A32" s="98">
        <v>1</v>
      </c>
      <c r="B32" s="99" t="s">
        <v>40</v>
      </c>
      <c r="C32" s="99">
        <v>75</v>
      </c>
      <c r="D32" s="99">
        <v>24</v>
      </c>
      <c r="E32" s="99">
        <v>2.7</v>
      </c>
      <c r="F32" s="99" t="s">
        <v>8</v>
      </c>
      <c r="G32" s="60" t="s">
        <v>38</v>
      </c>
      <c r="H32" s="89" t="s">
        <v>22</v>
      </c>
      <c r="I32" s="131" t="s">
        <v>278</v>
      </c>
      <c r="J32" s="98" t="s">
        <v>47</v>
      </c>
    </row>
    <row r="33" spans="1:10">
      <c r="A33" s="98">
        <v>2</v>
      </c>
      <c r="B33" s="99" t="s">
        <v>40</v>
      </c>
      <c r="C33" s="99">
        <v>75</v>
      </c>
      <c r="D33" s="99">
        <v>11</v>
      </c>
      <c r="E33" s="99">
        <v>2.5</v>
      </c>
      <c r="F33" s="99" t="s">
        <v>8</v>
      </c>
      <c r="G33" s="60" t="s">
        <v>38</v>
      </c>
      <c r="H33" s="89" t="s">
        <v>22</v>
      </c>
      <c r="I33" s="131" t="s">
        <v>278</v>
      </c>
      <c r="J33" s="98" t="s">
        <v>47</v>
      </c>
    </row>
    <row r="34" spans="1:10">
      <c r="A34" s="98">
        <v>3</v>
      </c>
      <c r="B34" s="99" t="s">
        <v>40</v>
      </c>
      <c r="C34" s="99">
        <v>75</v>
      </c>
      <c r="D34" s="99">
        <v>9</v>
      </c>
      <c r="E34" s="99">
        <v>1</v>
      </c>
      <c r="F34" s="99" t="s">
        <v>8</v>
      </c>
      <c r="G34" s="60" t="s">
        <v>38</v>
      </c>
      <c r="H34" s="89" t="s">
        <v>22</v>
      </c>
      <c r="I34" s="131" t="s">
        <v>278</v>
      </c>
      <c r="J34" s="98" t="s">
        <v>47</v>
      </c>
    </row>
    <row r="35" spans="1:10">
      <c r="A35" s="98">
        <v>4</v>
      </c>
      <c r="B35" s="99" t="s">
        <v>40</v>
      </c>
      <c r="C35" s="99">
        <v>75</v>
      </c>
      <c r="D35" s="99">
        <v>31</v>
      </c>
      <c r="E35" s="99">
        <v>0.5</v>
      </c>
      <c r="F35" s="99" t="s">
        <v>8</v>
      </c>
      <c r="G35" s="60" t="s">
        <v>38</v>
      </c>
      <c r="H35" s="89" t="s">
        <v>22</v>
      </c>
      <c r="I35" s="131" t="s">
        <v>278</v>
      </c>
      <c r="J35" s="98" t="s">
        <v>47</v>
      </c>
    </row>
    <row r="36" spans="1:10">
      <c r="A36" s="98">
        <v>5</v>
      </c>
      <c r="B36" s="99" t="s">
        <v>40</v>
      </c>
      <c r="C36" s="99">
        <v>75</v>
      </c>
      <c r="D36" s="99">
        <v>22</v>
      </c>
      <c r="E36" s="99">
        <v>1.7</v>
      </c>
      <c r="F36" s="99" t="s">
        <v>8</v>
      </c>
      <c r="G36" s="60" t="s">
        <v>38</v>
      </c>
      <c r="H36" s="89" t="s">
        <v>22</v>
      </c>
      <c r="I36" s="131" t="s">
        <v>278</v>
      </c>
      <c r="J36" s="98" t="s">
        <v>47</v>
      </c>
    </row>
    <row r="37" spans="1:10">
      <c r="A37" s="98">
        <v>6</v>
      </c>
      <c r="B37" s="99" t="s">
        <v>40</v>
      </c>
      <c r="C37" s="99">
        <v>75</v>
      </c>
      <c r="D37" s="99">
        <v>21</v>
      </c>
      <c r="E37" s="99">
        <v>2</v>
      </c>
      <c r="F37" s="99" t="s">
        <v>8</v>
      </c>
      <c r="G37" s="60" t="s">
        <v>38</v>
      </c>
      <c r="H37" s="89" t="s">
        <v>22</v>
      </c>
      <c r="I37" s="131" t="s">
        <v>278</v>
      </c>
      <c r="J37" s="98" t="s">
        <v>47</v>
      </c>
    </row>
    <row r="38" spans="1:10">
      <c r="A38" s="98">
        <v>7</v>
      </c>
      <c r="B38" s="99" t="s">
        <v>40</v>
      </c>
      <c r="C38" s="99">
        <v>75</v>
      </c>
      <c r="D38" s="99">
        <v>7</v>
      </c>
      <c r="E38" s="99">
        <v>0.8</v>
      </c>
      <c r="F38" s="99" t="s">
        <v>8</v>
      </c>
      <c r="G38" s="60" t="s">
        <v>38</v>
      </c>
      <c r="H38" s="89" t="s">
        <v>22</v>
      </c>
      <c r="I38" s="131" t="s">
        <v>278</v>
      </c>
      <c r="J38" s="98" t="s">
        <v>47</v>
      </c>
    </row>
    <row r="39" spans="1:10">
      <c r="A39" s="98">
        <v>8</v>
      </c>
      <c r="B39" s="99" t="s">
        <v>40</v>
      </c>
      <c r="C39" s="99">
        <v>75</v>
      </c>
      <c r="D39" s="99">
        <v>5</v>
      </c>
      <c r="E39" s="99">
        <v>2.2000000000000002</v>
      </c>
      <c r="F39" s="99" t="s">
        <v>8</v>
      </c>
      <c r="G39" s="60" t="s">
        <v>38</v>
      </c>
      <c r="H39" s="89" t="s">
        <v>22</v>
      </c>
      <c r="I39" s="131" t="s">
        <v>278</v>
      </c>
      <c r="J39" s="98" t="s">
        <v>47</v>
      </c>
    </row>
    <row r="40" spans="1:10">
      <c r="A40" s="98">
        <v>9</v>
      </c>
      <c r="B40" s="99" t="s">
        <v>40</v>
      </c>
      <c r="C40" s="99">
        <v>75</v>
      </c>
      <c r="D40" s="99">
        <v>3</v>
      </c>
      <c r="E40" s="99">
        <v>3.7</v>
      </c>
      <c r="F40" s="99" t="s">
        <v>8</v>
      </c>
      <c r="G40" s="60" t="s">
        <v>38</v>
      </c>
      <c r="H40" s="89" t="s">
        <v>22</v>
      </c>
      <c r="I40" s="131" t="s">
        <v>278</v>
      </c>
      <c r="J40" s="98" t="s">
        <v>47</v>
      </c>
    </row>
    <row r="41" spans="1:10">
      <c r="A41" s="98">
        <v>10</v>
      </c>
      <c r="B41" s="99" t="s">
        <v>40</v>
      </c>
      <c r="C41" s="99">
        <v>23</v>
      </c>
      <c r="D41" s="99">
        <v>2</v>
      </c>
      <c r="E41" s="99">
        <v>2</v>
      </c>
      <c r="F41" s="99" t="s">
        <v>8</v>
      </c>
      <c r="G41" s="60" t="s">
        <v>38</v>
      </c>
      <c r="H41" s="89" t="s">
        <v>22</v>
      </c>
      <c r="I41" s="131" t="s">
        <v>278</v>
      </c>
      <c r="J41" s="98" t="s">
        <v>47</v>
      </c>
    </row>
    <row r="42" spans="1:10">
      <c r="A42" s="98">
        <v>11</v>
      </c>
      <c r="B42" s="99" t="s">
        <v>40</v>
      </c>
      <c r="C42" s="99">
        <v>23</v>
      </c>
      <c r="D42" s="99">
        <v>3</v>
      </c>
      <c r="E42" s="99">
        <v>2.8</v>
      </c>
      <c r="F42" s="99" t="s">
        <v>8</v>
      </c>
      <c r="G42" s="60" t="s">
        <v>38</v>
      </c>
      <c r="H42" s="89" t="s">
        <v>22</v>
      </c>
      <c r="I42" s="131" t="s">
        <v>278</v>
      </c>
      <c r="J42" s="98" t="s">
        <v>47</v>
      </c>
    </row>
    <row r="43" spans="1:10">
      <c r="A43" s="98">
        <v>12</v>
      </c>
      <c r="B43" s="99" t="s">
        <v>40</v>
      </c>
      <c r="C43" s="99">
        <v>24</v>
      </c>
      <c r="D43" s="99">
        <v>1</v>
      </c>
      <c r="E43" s="99">
        <v>1.8</v>
      </c>
      <c r="F43" s="99" t="s">
        <v>8</v>
      </c>
      <c r="G43" s="60" t="s">
        <v>38</v>
      </c>
      <c r="H43" s="89" t="s">
        <v>22</v>
      </c>
      <c r="I43" s="131" t="s">
        <v>278</v>
      </c>
      <c r="J43" s="98" t="s">
        <v>47</v>
      </c>
    </row>
    <row r="44" spans="1:10">
      <c r="A44" s="100">
        <v>13</v>
      </c>
      <c r="B44" s="99" t="s">
        <v>40</v>
      </c>
      <c r="C44" s="99">
        <v>24</v>
      </c>
      <c r="D44" s="99">
        <v>3</v>
      </c>
      <c r="E44" s="99">
        <v>2.8</v>
      </c>
      <c r="F44" s="99" t="s">
        <v>8</v>
      </c>
      <c r="G44" s="60" t="s">
        <v>38</v>
      </c>
      <c r="H44" s="89" t="s">
        <v>22</v>
      </c>
      <c r="I44" s="131" t="s">
        <v>278</v>
      </c>
      <c r="J44" s="98" t="s">
        <v>47</v>
      </c>
    </row>
    <row r="45" spans="1:10">
      <c r="A45" s="100">
        <v>14</v>
      </c>
      <c r="B45" s="99" t="s">
        <v>40</v>
      </c>
      <c r="C45" s="99">
        <v>22</v>
      </c>
      <c r="D45" s="99">
        <v>1</v>
      </c>
      <c r="E45" s="99">
        <v>8.1999999999999993</v>
      </c>
      <c r="F45" s="99" t="s">
        <v>8</v>
      </c>
      <c r="G45" s="60" t="s">
        <v>38</v>
      </c>
      <c r="H45" s="89" t="s">
        <v>22</v>
      </c>
      <c r="I45" s="131" t="s">
        <v>278</v>
      </c>
      <c r="J45" s="98" t="s">
        <v>47</v>
      </c>
    </row>
    <row r="46" spans="1:10">
      <c r="A46" s="100">
        <v>15</v>
      </c>
      <c r="B46" s="99" t="s">
        <v>40</v>
      </c>
      <c r="C46" s="99">
        <v>76</v>
      </c>
      <c r="D46" s="99">
        <v>19</v>
      </c>
      <c r="E46" s="99">
        <v>10</v>
      </c>
      <c r="F46" s="99" t="s">
        <v>8</v>
      </c>
      <c r="G46" s="60" t="s">
        <v>38</v>
      </c>
      <c r="H46" s="89" t="s">
        <v>22</v>
      </c>
      <c r="I46" s="131" t="s">
        <v>278</v>
      </c>
      <c r="J46" s="98" t="s">
        <v>47</v>
      </c>
    </row>
    <row r="47" spans="1:10">
      <c r="A47" s="100">
        <v>16</v>
      </c>
      <c r="B47" s="99" t="s">
        <v>40</v>
      </c>
      <c r="C47" s="99">
        <v>76</v>
      </c>
      <c r="D47" s="99">
        <v>17</v>
      </c>
      <c r="E47" s="99">
        <v>11</v>
      </c>
      <c r="F47" s="99" t="s">
        <v>9</v>
      </c>
      <c r="G47" s="60" t="s">
        <v>38</v>
      </c>
      <c r="H47" s="89" t="s">
        <v>22</v>
      </c>
      <c r="I47" s="131" t="s">
        <v>278</v>
      </c>
      <c r="J47" s="98" t="s">
        <v>47</v>
      </c>
    </row>
    <row r="48" spans="1:10">
      <c r="A48" s="54"/>
      <c r="B48" s="92" t="s">
        <v>24</v>
      </c>
      <c r="C48" s="54"/>
      <c r="D48" s="93"/>
      <c r="E48" s="92">
        <f>SUM(E32:E47)</f>
        <v>55.7</v>
      </c>
      <c r="F48" s="54"/>
      <c r="G48" s="54"/>
      <c r="H48" s="54"/>
      <c r="I48" s="54"/>
      <c r="J48" s="54"/>
    </row>
    <row r="49" spans="1:10">
      <c r="A49" s="54"/>
      <c r="B49" s="54"/>
      <c r="C49" s="54"/>
      <c r="D49" s="93"/>
      <c r="E49" s="54"/>
      <c r="F49" s="54"/>
      <c r="G49" s="54"/>
      <c r="H49" s="54"/>
      <c r="I49" s="54"/>
      <c r="J49" s="54"/>
    </row>
    <row r="50" spans="1:10">
      <c r="A50" s="72"/>
      <c r="B50" s="72" t="s">
        <v>10</v>
      </c>
      <c r="C50" s="72"/>
      <c r="D50" s="94"/>
      <c r="E50" s="72">
        <f>E48</f>
        <v>55.7</v>
      </c>
      <c r="F50" s="72"/>
      <c r="G50" s="72"/>
      <c r="H50" s="72"/>
      <c r="I50" s="72"/>
      <c r="J50" s="72"/>
    </row>
    <row r="51" spans="1:10">
      <c r="A51" s="72"/>
      <c r="B51" s="72"/>
      <c r="C51" s="72"/>
      <c r="D51" s="94"/>
      <c r="E51" s="72"/>
      <c r="F51" s="72"/>
      <c r="G51" s="72"/>
      <c r="H51" s="72"/>
      <c r="I51" s="72"/>
      <c r="J51" s="72"/>
    </row>
    <row r="52" spans="1:10">
      <c r="A52" s="101">
        <v>1</v>
      </c>
      <c r="B52" s="101" t="s">
        <v>35</v>
      </c>
      <c r="C52" s="102">
        <v>56</v>
      </c>
      <c r="D52" s="102">
        <v>11</v>
      </c>
      <c r="E52" s="103">
        <v>3.5</v>
      </c>
      <c r="F52" s="101" t="s">
        <v>8</v>
      </c>
      <c r="G52" s="101" t="s">
        <v>21</v>
      </c>
      <c r="H52" s="90" t="s">
        <v>22</v>
      </c>
      <c r="I52" s="131" t="s">
        <v>278</v>
      </c>
      <c r="J52" s="91" t="s">
        <v>47</v>
      </c>
    </row>
    <row r="53" spans="1:10">
      <c r="A53" s="101">
        <v>2</v>
      </c>
      <c r="B53" s="101" t="s">
        <v>35</v>
      </c>
      <c r="C53" s="102">
        <v>56</v>
      </c>
      <c r="D53" s="102">
        <v>7</v>
      </c>
      <c r="E53" s="103">
        <v>2.1</v>
      </c>
      <c r="F53" s="101" t="s">
        <v>8</v>
      </c>
      <c r="G53" s="101" t="s">
        <v>21</v>
      </c>
      <c r="H53" s="90" t="s">
        <v>22</v>
      </c>
      <c r="I53" s="131" t="s">
        <v>278</v>
      </c>
      <c r="J53" s="91" t="s">
        <v>47</v>
      </c>
    </row>
    <row r="54" spans="1:10">
      <c r="A54" s="101">
        <v>3</v>
      </c>
      <c r="B54" s="101" t="s">
        <v>35</v>
      </c>
      <c r="C54" s="102">
        <v>63</v>
      </c>
      <c r="D54" s="102">
        <v>8</v>
      </c>
      <c r="E54" s="103">
        <v>5.0999999999999996</v>
      </c>
      <c r="F54" s="101" t="s">
        <v>8</v>
      </c>
      <c r="G54" s="101" t="s">
        <v>21</v>
      </c>
      <c r="H54" s="90" t="s">
        <v>22</v>
      </c>
      <c r="I54" s="131" t="s">
        <v>278</v>
      </c>
      <c r="J54" s="91" t="s">
        <v>47</v>
      </c>
    </row>
    <row r="55" spans="1:10">
      <c r="A55" s="101">
        <v>4</v>
      </c>
      <c r="B55" s="101" t="s">
        <v>35</v>
      </c>
      <c r="C55" s="102">
        <v>63</v>
      </c>
      <c r="D55" s="102">
        <v>5</v>
      </c>
      <c r="E55" s="103">
        <v>4.5</v>
      </c>
      <c r="F55" s="101" t="s">
        <v>8</v>
      </c>
      <c r="G55" s="101" t="s">
        <v>21</v>
      </c>
      <c r="H55" s="90" t="s">
        <v>22</v>
      </c>
      <c r="I55" s="131" t="s">
        <v>278</v>
      </c>
      <c r="J55" s="91" t="s">
        <v>47</v>
      </c>
    </row>
    <row r="56" spans="1:10">
      <c r="A56" s="101">
        <v>5</v>
      </c>
      <c r="B56" s="101" t="s">
        <v>35</v>
      </c>
      <c r="C56" s="102">
        <v>94</v>
      </c>
      <c r="D56" s="102">
        <v>15</v>
      </c>
      <c r="E56" s="103">
        <v>4.5</v>
      </c>
      <c r="F56" s="101" t="s">
        <v>8</v>
      </c>
      <c r="G56" s="101" t="s">
        <v>21</v>
      </c>
      <c r="H56" s="90" t="s">
        <v>22</v>
      </c>
      <c r="I56" s="131" t="s">
        <v>278</v>
      </c>
      <c r="J56" s="91" t="s">
        <v>47</v>
      </c>
    </row>
    <row r="57" spans="1:10">
      <c r="A57" s="101">
        <v>6</v>
      </c>
      <c r="B57" s="101" t="s">
        <v>35</v>
      </c>
      <c r="C57" s="104">
        <v>44</v>
      </c>
      <c r="D57" s="104">
        <v>20</v>
      </c>
      <c r="E57" s="105">
        <v>0.9</v>
      </c>
      <c r="F57" s="101" t="s">
        <v>8</v>
      </c>
      <c r="G57" s="101" t="s">
        <v>21</v>
      </c>
      <c r="H57" s="90" t="s">
        <v>22</v>
      </c>
      <c r="I57" s="131" t="s">
        <v>278</v>
      </c>
      <c r="J57" s="91" t="s">
        <v>47</v>
      </c>
    </row>
    <row r="58" spans="1:10">
      <c r="A58" s="101">
        <v>7</v>
      </c>
      <c r="B58" s="101" t="s">
        <v>35</v>
      </c>
      <c r="C58" s="104">
        <v>44</v>
      </c>
      <c r="D58" s="104">
        <v>26</v>
      </c>
      <c r="E58" s="105">
        <v>1.3</v>
      </c>
      <c r="F58" s="101" t="s">
        <v>8</v>
      </c>
      <c r="G58" s="101" t="s">
        <v>21</v>
      </c>
      <c r="H58" s="90" t="s">
        <v>22</v>
      </c>
      <c r="I58" s="131" t="s">
        <v>278</v>
      </c>
      <c r="J58" s="91" t="s">
        <v>47</v>
      </c>
    </row>
    <row r="59" spans="1:10">
      <c r="A59" s="101">
        <v>8</v>
      </c>
      <c r="B59" s="101" t="s">
        <v>35</v>
      </c>
      <c r="C59" s="104">
        <v>44</v>
      </c>
      <c r="D59" s="104">
        <v>27</v>
      </c>
      <c r="E59" s="105">
        <v>1.1000000000000001</v>
      </c>
      <c r="F59" s="101" t="s">
        <v>8</v>
      </c>
      <c r="G59" s="101" t="s">
        <v>21</v>
      </c>
      <c r="H59" s="90" t="s">
        <v>22</v>
      </c>
      <c r="I59" s="131" t="s">
        <v>278</v>
      </c>
      <c r="J59" s="91" t="s">
        <v>47</v>
      </c>
    </row>
    <row r="60" spans="1:10">
      <c r="A60" s="101">
        <v>9</v>
      </c>
      <c r="B60" s="101" t="s">
        <v>35</v>
      </c>
      <c r="C60" s="102">
        <v>48</v>
      </c>
      <c r="D60" s="102">
        <v>7</v>
      </c>
      <c r="E60" s="103">
        <v>1</v>
      </c>
      <c r="F60" s="101" t="s">
        <v>8</v>
      </c>
      <c r="G60" s="101" t="s">
        <v>21</v>
      </c>
      <c r="H60" s="90" t="s">
        <v>22</v>
      </c>
      <c r="I60" s="131" t="s">
        <v>278</v>
      </c>
      <c r="J60" s="91" t="s">
        <v>47</v>
      </c>
    </row>
    <row r="61" spans="1:10">
      <c r="A61" s="54"/>
      <c r="B61" s="92" t="s">
        <v>24</v>
      </c>
      <c r="C61" s="54"/>
      <c r="D61" s="93"/>
      <c r="E61" s="106">
        <f>SUM(E52:E60)</f>
        <v>24</v>
      </c>
      <c r="F61" s="54"/>
      <c r="G61" s="54"/>
      <c r="H61" s="54"/>
      <c r="I61" s="54"/>
      <c r="J61" s="54"/>
    </row>
    <row r="62" spans="1:10">
      <c r="A62" s="54"/>
      <c r="B62" s="54"/>
      <c r="C62" s="54"/>
      <c r="D62" s="93"/>
      <c r="E62" s="54"/>
      <c r="F62" s="54"/>
      <c r="G62" s="54"/>
      <c r="H62" s="54"/>
      <c r="I62" s="54"/>
      <c r="J62" s="107"/>
    </row>
    <row r="63" spans="1:10">
      <c r="A63" s="72"/>
      <c r="B63" s="72" t="s">
        <v>10</v>
      </c>
      <c r="C63" s="72"/>
      <c r="D63" s="94"/>
      <c r="E63" s="72">
        <f>E61</f>
        <v>24</v>
      </c>
      <c r="F63" s="72"/>
      <c r="G63" s="72"/>
      <c r="H63" s="72"/>
      <c r="I63" s="72"/>
      <c r="J63" s="72"/>
    </row>
    <row r="64" spans="1:10">
      <c r="A64" s="98">
        <v>1</v>
      </c>
      <c r="B64" s="108" t="s">
        <v>41</v>
      </c>
      <c r="C64" s="109">
        <v>46</v>
      </c>
      <c r="D64" s="109">
        <v>16</v>
      </c>
      <c r="E64" s="110">
        <v>14</v>
      </c>
      <c r="F64" s="90" t="s">
        <v>8</v>
      </c>
      <c r="G64" s="90" t="s">
        <v>276</v>
      </c>
      <c r="H64" s="90" t="s">
        <v>22</v>
      </c>
      <c r="I64" s="131" t="s">
        <v>278</v>
      </c>
      <c r="J64" s="91" t="s">
        <v>47</v>
      </c>
    </row>
    <row r="65" spans="1:10">
      <c r="A65" s="98">
        <f>A64+1</f>
        <v>2</v>
      </c>
      <c r="B65" s="108" t="s">
        <v>41</v>
      </c>
      <c r="C65" s="109">
        <v>48</v>
      </c>
      <c r="D65" s="109">
        <v>2</v>
      </c>
      <c r="E65" s="110">
        <v>7.3</v>
      </c>
      <c r="F65" s="90" t="s">
        <v>8</v>
      </c>
      <c r="G65" s="90" t="s">
        <v>276</v>
      </c>
      <c r="H65" s="90" t="s">
        <v>22</v>
      </c>
      <c r="I65" s="131" t="s">
        <v>278</v>
      </c>
      <c r="J65" s="91" t="s">
        <v>47</v>
      </c>
    </row>
    <row r="66" spans="1:10">
      <c r="A66" s="98">
        <v>3</v>
      </c>
      <c r="B66" s="108" t="s">
        <v>41</v>
      </c>
      <c r="C66" s="109">
        <v>51</v>
      </c>
      <c r="D66" s="109">
        <v>1</v>
      </c>
      <c r="E66" s="110">
        <v>6</v>
      </c>
      <c r="F66" s="90" t="s">
        <v>8</v>
      </c>
      <c r="G66" s="90" t="s">
        <v>276</v>
      </c>
      <c r="H66" s="90" t="s">
        <v>22</v>
      </c>
      <c r="I66" s="131" t="s">
        <v>278</v>
      </c>
      <c r="J66" s="91" t="s">
        <v>47</v>
      </c>
    </row>
    <row r="67" spans="1:10">
      <c r="A67" s="54"/>
      <c r="B67" s="92" t="s">
        <v>24</v>
      </c>
      <c r="C67" s="54"/>
      <c r="D67" s="93"/>
      <c r="E67" s="106">
        <f>SUM(E64:E66)</f>
        <v>27.3</v>
      </c>
      <c r="F67" s="54"/>
      <c r="G67" s="54"/>
      <c r="H67" s="54"/>
      <c r="I67" s="54"/>
      <c r="J67" s="54"/>
    </row>
    <row r="68" spans="1:10">
      <c r="A68" s="54"/>
      <c r="B68" s="92"/>
      <c r="C68" s="54"/>
      <c r="D68" s="93"/>
      <c r="E68" s="92"/>
      <c r="F68" s="54"/>
      <c r="G68" s="54"/>
      <c r="H68" s="54"/>
      <c r="I68" s="54"/>
      <c r="J68" s="54"/>
    </row>
    <row r="69" spans="1:10">
      <c r="A69" s="54"/>
      <c r="B69" s="92" t="s">
        <v>42</v>
      </c>
      <c r="C69" s="54"/>
      <c r="D69" s="93"/>
      <c r="E69" s="92">
        <f>E67</f>
        <v>27.3</v>
      </c>
      <c r="F69" s="54"/>
      <c r="G69" s="54"/>
      <c r="H69" s="54"/>
      <c r="I69" s="54"/>
      <c r="J69" s="107"/>
    </row>
    <row r="70" spans="1:10">
      <c r="A70" s="54"/>
      <c r="B70" s="92"/>
      <c r="C70" s="54"/>
      <c r="D70" s="93"/>
      <c r="E70" s="54"/>
      <c r="F70" s="54"/>
      <c r="G70" s="54"/>
      <c r="H70" s="54"/>
      <c r="I70" s="54"/>
      <c r="J70" s="54"/>
    </row>
    <row r="71" spans="1:10">
      <c r="A71" s="54"/>
      <c r="B71" s="111" t="s">
        <v>42</v>
      </c>
      <c r="C71" s="54"/>
      <c r="D71" s="93"/>
      <c r="E71" s="111">
        <f>E30+E50+E63+E69</f>
        <v>145.20000000000002</v>
      </c>
      <c r="F71" s="54"/>
      <c r="G71" s="54"/>
      <c r="H71" s="54"/>
      <c r="I71" s="54"/>
      <c r="J71" s="54"/>
    </row>
    <row r="72" spans="1:10">
      <c r="D72"/>
    </row>
    <row r="73" spans="1:10" ht="25.5">
      <c r="A73" s="70" t="s">
        <v>12</v>
      </c>
      <c r="B73" s="87" t="s">
        <v>1</v>
      </c>
      <c r="C73" s="87" t="s">
        <v>2</v>
      </c>
      <c r="D73" s="88" t="s">
        <v>3</v>
      </c>
      <c r="E73" s="87" t="s">
        <v>4</v>
      </c>
      <c r="F73" s="87" t="s">
        <v>6</v>
      </c>
      <c r="G73" s="87" t="s">
        <v>18</v>
      </c>
      <c r="H73" s="87" t="s">
        <v>19</v>
      </c>
      <c r="I73" s="87" t="s">
        <v>5</v>
      </c>
      <c r="J73" s="87" t="s">
        <v>11</v>
      </c>
    </row>
    <row r="74" spans="1:10">
      <c r="A74" s="54">
        <v>1</v>
      </c>
      <c r="B74" s="54" t="s">
        <v>7</v>
      </c>
      <c r="C74" s="54">
        <v>113</v>
      </c>
      <c r="D74" s="54">
        <v>1</v>
      </c>
      <c r="E74" s="54">
        <v>3</v>
      </c>
      <c r="F74" s="54" t="s">
        <v>8</v>
      </c>
      <c r="G74" s="54" t="s">
        <v>14</v>
      </c>
      <c r="H74" s="70" t="s">
        <v>20</v>
      </c>
      <c r="I74" s="131" t="s">
        <v>278</v>
      </c>
      <c r="J74" s="54" t="s">
        <v>46</v>
      </c>
    </row>
    <row r="75" spans="1:10">
      <c r="A75" s="54">
        <v>2</v>
      </c>
      <c r="B75" s="54" t="s">
        <v>7</v>
      </c>
      <c r="C75" s="112">
        <v>113</v>
      </c>
      <c r="D75" s="112">
        <v>12</v>
      </c>
      <c r="E75" s="112">
        <v>0.5</v>
      </c>
      <c r="F75" s="54" t="s">
        <v>8</v>
      </c>
      <c r="G75" s="54" t="s">
        <v>14</v>
      </c>
      <c r="H75" s="70" t="s">
        <v>20</v>
      </c>
      <c r="I75" s="131" t="s">
        <v>278</v>
      </c>
      <c r="J75" s="54" t="s">
        <v>46</v>
      </c>
    </row>
    <row r="76" spans="1:10">
      <c r="A76" s="54">
        <v>3</v>
      </c>
      <c r="B76" s="54" t="s">
        <v>7</v>
      </c>
      <c r="C76" s="54">
        <v>11</v>
      </c>
      <c r="D76" s="54">
        <v>10</v>
      </c>
      <c r="E76" s="54">
        <v>2.6</v>
      </c>
      <c r="F76" s="54" t="s">
        <v>8</v>
      </c>
      <c r="G76" s="54" t="s">
        <v>13</v>
      </c>
      <c r="H76" s="70" t="s">
        <v>20</v>
      </c>
      <c r="I76" s="131" t="s">
        <v>278</v>
      </c>
      <c r="J76" s="54" t="s">
        <v>46</v>
      </c>
    </row>
    <row r="77" spans="1:10">
      <c r="A77" s="54">
        <v>4</v>
      </c>
      <c r="B77" s="54" t="s">
        <v>7</v>
      </c>
      <c r="C77" s="54">
        <v>25</v>
      </c>
      <c r="D77" s="54">
        <v>6</v>
      </c>
      <c r="E77" s="54">
        <v>1.6</v>
      </c>
      <c r="F77" s="54" t="s">
        <v>8</v>
      </c>
      <c r="G77" s="54" t="s">
        <v>13</v>
      </c>
      <c r="H77" s="70" t="s">
        <v>20</v>
      </c>
      <c r="I77" s="131" t="s">
        <v>278</v>
      </c>
      <c r="J77" s="54" t="s">
        <v>46</v>
      </c>
    </row>
    <row r="78" spans="1:10">
      <c r="A78" s="54">
        <v>5</v>
      </c>
      <c r="B78" s="54" t="s">
        <v>7</v>
      </c>
      <c r="C78" s="54">
        <v>112</v>
      </c>
      <c r="D78" s="54">
        <v>2</v>
      </c>
      <c r="E78" s="54">
        <v>3</v>
      </c>
      <c r="F78" s="54" t="s">
        <v>8</v>
      </c>
      <c r="G78" s="54" t="s">
        <v>14</v>
      </c>
      <c r="H78" s="70" t="s">
        <v>20</v>
      </c>
      <c r="I78" s="131" t="s">
        <v>278</v>
      </c>
      <c r="J78" s="54" t="s">
        <v>46</v>
      </c>
    </row>
    <row r="79" spans="1:10">
      <c r="A79" s="54">
        <v>6</v>
      </c>
      <c r="B79" s="54" t="s">
        <v>7</v>
      </c>
      <c r="C79" s="54">
        <v>113</v>
      </c>
      <c r="D79" s="54">
        <v>2</v>
      </c>
      <c r="E79" s="54">
        <v>1</v>
      </c>
      <c r="F79" s="54" t="s">
        <v>8</v>
      </c>
      <c r="G79" s="54" t="s">
        <v>14</v>
      </c>
      <c r="H79" s="70" t="s">
        <v>20</v>
      </c>
      <c r="I79" s="131" t="s">
        <v>278</v>
      </c>
      <c r="J79" s="54" t="s">
        <v>46</v>
      </c>
    </row>
    <row r="80" spans="1:10">
      <c r="A80" s="54">
        <v>7</v>
      </c>
      <c r="B80" s="61" t="s">
        <v>7</v>
      </c>
      <c r="C80" s="61">
        <v>23</v>
      </c>
      <c r="D80" s="61">
        <v>5</v>
      </c>
      <c r="E80" s="61">
        <v>5</v>
      </c>
      <c r="F80" s="61" t="s">
        <v>8</v>
      </c>
      <c r="G80" s="54" t="s">
        <v>13</v>
      </c>
      <c r="H80" s="70" t="s">
        <v>20</v>
      </c>
      <c r="I80" s="131" t="s">
        <v>278</v>
      </c>
      <c r="J80" s="54" t="s">
        <v>46</v>
      </c>
    </row>
    <row r="81" spans="1:10">
      <c r="A81" s="54">
        <v>8</v>
      </c>
      <c r="B81" s="54" t="s">
        <v>7</v>
      </c>
      <c r="C81" s="54">
        <v>23</v>
      </c>
      <c r="D81" s="54">
        <v>6</v>
      </c>
      <c r="E81" s="54">
        <v>0.8</v>
      </c>
      <c r="F81" s="54" t="s">
        <v>8</v>
      </c>
      <c r="G81" s="54" t="s">
        <v>13</v>
      </c>
      <c r="H81" s="70" t="s">
        <v>20</v>
      </c>
      <c r="I81" s="131" t="s">
        <v>278</v>
      </c>
      <c r="J81" s="54" t="s">
        <v>46</v>
      </c>
    </row>
    <row r="82" spans="1:10">
      <c r="A82" s="54"/>
      <c r="B82" s="92" t="s">
        <v>24</v>
      </c>
      <c r="C82" s="54"/>
      <c r="D82" s="93"/>
      <c r="E82" s="92">
        <f>SUM(E74:E81)</f>
        <v>17.5</v>
      </c>
      <c r="F82" s="54"/>
      <c r="G82" s="54"/>
      <c r="H82" s="54"/>
      <c r="I82" s="54"/>
      <c r="J82" s="54"/>
    </row>
    <row r="83" spans="1:10">
      <c r="A83" s="54"/>
      <c r="B83" s="54"/>
      <c r="C83" s="54"/>
      <c r="D83" s="93"/>
      <c r="E83" s="54"/>
      <c r="F83" s="54"/>
      <c r="G83" s="54"/>
      <c r="H83" s="54"/>
      <c r="I83" s="54"/>
      <c r="J83" s="54"/>
    </row>
    <row r="84" spans="1:10">
      <c r="A84" s="70"/>
      <c r="B84" s="72" t="s">
        <v>10</v>
      </c>
      <c r="C84" s="70"/>
      <c r="D84" s="113"/>
      <c r="E84" s="72">
        <f>E82</f>
        <v>17.5</v>
      </c>
      <c r="F84" s="70"/>
      <c r="G84" s="70"/>
      <c r="H84" s="70"/>
      <c r="I84" s="70"/>
      <c r="J84" s="72"/>
    </row>
    <row r="85" spans="1:10">
      <c r="A85" s="70"/>
      <c r="B85" s="70"/>
      <c r="C85" s="70"/>
      <c r="D85" s="113"/>
      <c r="E85" s="72"/>
      <c r="F85" s="70"/>
      <c r="G85" s="70"/>
      <c r="H85" s="70"/>
      <c r="I85" s="70"/>
      <c r="J85" s="70"/>
    </row>
    <row r="86" spans="1:10">
      <c r="A86" s="91">
        <v>1</v>
      </c>
      <c r="B86" s="70" t="s">
        <v>15</v>
      </c>
      <c r="C86" s="70">
        <v>22</v>
      </c>
      <c r="D86" s="70">
        <v>9</v>
      </c>
      <c r="E86" s="54">
        <v>3</v>
      </c>
      <c r="F86" s="70" t="s">
        <v>8</v>
      </c>
      <c r="G86" s="54" t="s">
        <v>37</v>
      </c>
      <c r="H86" s="70" t="s">
        <v>20</v>
      </c>
      <c r="I86" s="91" t="s">
        <v>45</v>
      </c>
      <c r="J86" s="91" t="s">
        <v>46</v>
      </c>
    </row>
    <row r="87" spans="1:10">
      <c r="A87" s="91">
        <v>2</v>
      </c>
      <c r="B87" s="70" t="s">
        <v>15</v>
      </c>
      <c r="C87" s="70">
        <v>11</v>
      </c>
      <c r="D87" s="70">
        <v>2</v>
      </c>
      <c r="E87" s="54">
        <v>3.5</v>
      </c>
      <c r="F87" s="70" t="s">
        <v>9</v>
      </c>
      <c r="G87" s="54" t="s">
        <v>37</v>
      </c>
      <c r="H87" s="70" t="s">
        <v>20</v>
      </c>
      <c r="I87" s="91" t="s">
        <v>45</v>
      </c>
      <c r="J87" s="91" t="s">
        <v>46</v>
      </c>
    </row>
    <row r="88" spans="1:10">
      <c r="A88" s="91">
        <v>3</v>
      </c>
      <c r="B88" s="70" t="s">
        <v>15</v>
      </c>
      <c r="C88" s="70">
        <v>20</v>
      </c>
      <c r="D88" s="70">
        <v>5</v>
      </c>
      <c r="E88" s="54">
        <v>2.9</v>
      </c>
      <c r="F88" s="70" t="s">
        <v>9</v>
      </c>
      <c r="G88" s="54" t="s">
        <v>37</v>
      </c>
      <c r="H88" s="70" t="s">
        <v>20</v>
      </c>
      <c r="I88" s="91" t="s">
        <v>45</v>
      </c>
      <c r="J88" s="91" t="s">
        <v>46</v>
      </c>
    </row>
    <row r="89" spans="1:10">
      <c r="A89" s="91">
        <v>4</v>
      </c>
      <c r="B89" s="70" t="s">
        <v>15</v>
      </c>
      <c r="C89" s="70">
        <v>20</v>
      </c>
      <c r="D89" s="70">
        <v>3</v>
      </c>
      <c r="E89" s="54">
        <v>1.1000000000000001</v>
      </c>
      <c r="F89" s="70" t="s">
        <v>9</v>
      </c>
      <c r="G89" s="54" t="s">
        <v>37</v>
      </c>
      <c r="H89" s="70" t="s">
        <v>20</v>
      </c>
      <c r="I89" s="91" t="s">
        <v>45</v>
      </c>
      <c r="J89" s="91" t="s">
        <v>46</v>
      </c>
    </row>
    <row r="90" spans="1:10">
      <c r="A90" s="91">
        <v>5</v>
      </c>
      <c r="B90" s="70" t="s">
        <v>15</v>
      </c>
      <c r="C90" s="70">
        <v>56</v>
      </c>
      <c r="D90" s="70">
        <v>7</v>
      </c>
      <c r="E90" s="54">
        <v>16.2</v>
      </c>
      <c r="F90" s="70" t="s">
        <v>9</v>
      </c>
      <c r="G90" s="54" t="s">
        <v>37</v>
      </c>
      <c r="H90" s="70" t="s">
        <v>20</v>
      </c>
      <c r="I90" s="91" t="s">
        <v>45</v>
      </c>
      <c r="J90" s="91" t="s">
        <v>46</v>
      </c>
    </row>
    <row r="91" spans="1:10">
      <c r="A91" s="54">
        <v>6</v>
      </c>
      <c r="B91" s="70" t="s">
        <v>15</v>
      </c>
      <c r="C91" s="70">
        <v>53</v>
      </c>
      <c r="D91" s="70">
        <v>3</v>
      </c>
      <c r="E91" s="54">
        <v>16.5</v>
      </c>
      <c r="F91" s="70" t="s">
        <v>9</v>
      </c>
      <c r="G91" s="54" t="s">
        <v>37</v>
      </c>
      <c r="H91" s="70" t="s">
        <v>20</v>
      </c>
      <c r="I91" s="54"/>
      <c r="J91" s="91" t="s">
        <v>46</v>
      </c>
    </row>
    <row r="92" spans="1:10">
      <c r="A92" s="54"/>
      <c r="B92" s="92" t="s">
        <v>24</v>
      </c>
      <c r="C92" s="54"/>
      <c r="D92" s="93"/>
      <c r="E92" s="92">
        <f>SUM(E86:E91)</f>
        <v>43.2</v>
      </c>
      <c r="F92" s="54"/>
      <c r="G92" s="54"/>
      <c r="H92" s="54"/>
      <c r="I92" s="54"/>
      <c r="J92" s="54"/>
    </row>
    <row r="93" spans="1:10">
      <c r="A93" s="54"/>
      <c r="B93" s="92"/>
      <c r="C93" s="54"/>
      <c r="D93" s="93"/>
      <c r="E93" s="92"/>
      <c r="F93" s="54"/>
      <c r="G93" s="54"/>
      <c r="H93" s="54"/>
      <c r="I93" s="54"/>
      <c r="J93" s="54"/>
    </row>
    <row r="94" spans="1:10">
      <c r="A94" s="72"/>
      <c r="B94" s="72" t="s">
        <v>10</v>
      </c>
      <c r="C94" s="72"/>
      <c r="D94" s="94"/>
      <c r="E94" s="72">
        <f>SUM(E92)</f>
        <v>43.2</v>
      </c>
      <c r="F94" s="72"/>
      <c r="G94" s="72"/>
      <c r="H94" s="72"/>
      <c r="I94" s="72"/>
      <c r="J94" s="72"/>
    </row>
    <row r="95" spans="1:10">
      <c r="A95" s="72"/>
      <c r="B95" s="72"/>
      <c r="C95" s="72"/>
      <c r="D95" s="94"/>
      <c r="E95" s="72"/>
      <c r="F95" s="114"/>
      <c r="G95" s="72"/>
      <c r="H95" s="72"/>
      <c r="I95" s="72"/>
      <c r="J95" s="72"/>
    </row>
    <row r="96" spans="1:10">
      <c r="A96" s="54">
        <v>1</v>
      </c>
      <c r="B96" s="70" t="s">
        <v>17</v>
      </c>
      <c r="C96" s="112">
        <v>13</v>
      </c>
      <c r="D96" s="112">
        <v>7</v>
      </c>
      <c r="E96" s="112">
        <v>6.8</v>
      </c>
      <c r="F96" s="54" t="s">
        <v>9</v>
      </c>
      <c r="G96" s="54" t="s">
        <v>25</v>
      </c>
      <c r="H96" s="70" t="s">
        <v>20</v>
      </c>
      <c r="I96" s="131" t="s">
        <v>278</v>
      </c>
      <c r="J96" s="91" t="s">
        <v>46</v>
      </c>
    </row>
    <row r="97" spans="1:10">
      <c r="A97" s="91">
        <v>2</v>
      </c>
      <c r="B97" s="70" t="s">
        <v>17</v>
      </c>
      <c r="C97" s="112">
        <v>31</v>
      </c>
      <c r="D97" s="54">
        <v>8</v>
      </c>
      <c r="E97" s="54">
        <v>0.8</v>
      </c>
      <c r="F97" s="54" t="s">
        <v>9</v>
      </c>
      <c r="G97" s="54" t="s">
        <v>25</v>
      </c>
      <c r="H97" s="70" t="s">
        <v>20</v>
      </c>
      <c r="I97" s="131" t="s">
        <v>278</v>
      </c>
      <c r="J97" s="91" t="s">
        <v>46</v>
      </c>
    </row>
    <row r="98" spans="1:10">
      <c r="A98" s="91">
        <v>3</v>
      </c>
      <c r="B98" s="70" t="s">
        <v>17</v>
      </c>
      <c r="C98" s="112">
        <v>59</v>
      </c>
      <c r="D98" s="54">
        <v>4</v>
      </c>
      <c r="E98" s="54">
        <v>4</v>
      </c>
      <c r="F98" s="54" t="s">
        <v>9</v>
      </c>
      <c r="G98" s="54" t="s">
        <v>25</v>
      </c>
      <c r="H98" s="70" t="s">
        <v>20</v>
      </c>
      <c r="I98" s="131" t="s">
        <v>278</v>
      </c>
      <c r="J98" s="91" t="s">
        <v>46</v>
      </c>
    </row>
    <row r="99" spans="1:10">
      <c r="A99" s="91">
        <v>4</v>
      </c>
      <c r="B99" s="70" t="s">
        <v>17</v>
      </c>
      <c r="C99" s="112">
        <v>15</v>
      </c>
      <c r="D99" s="54">
        <v>12</v>
      </c>
      <c r="E99" s="54">
        <v>5.3</v>
      </c>
      <c r="F99" s="54" t="s">
        <v>8</v>
      </c>
      <c r="G99" s="54" t="s">
        <v>25</v>
      </c>
      <c r="H99" s="70" t="s">
        <v>20</v>
      </c>
      <c r="I99" s="131" t="s">
        <v>278</v>
      </c>
      <c r="J99" s="91" t="s">
        <v>46</v>
      </c>
    </row>
    <row r="100" spans="1:10">
      <c r="A100" s="91">
        <v>5</v>
      </c>
      <c r="B100" s="70" t="s">
        <v>17</v>
      </c>
      <c r="C100" s="112">
        <v>15</v>
      </c>
      <c r="D100" s="112">
        <v>14</v>
      </c>
      <c r="E100" s="112">
        <v>5.5</v>
      </c>
      <c r="F100" s="54" t="s">
        <v>8</v>
      </c>
      <c r="G100" s="54" t="s">
        <v>25</v>
      </c>
      <c r="H100" s="70" t="s">
        <v>20</v>
      </c>
      <c r="I100" s="131" t="s">
        <v>278</v>
      </c>
      <c r="J100" s="91" t="s">
        <v>46</v>
      </c>
    </row>
    <row r="101" spans="1:10">
      <c r="A101" s="91">
        <v>6</v>
      </c>
      <c r="B101" s="70" t="s">
        <v>17</v>
      </c>
      <c r="C101" s="112">
        <v>16</v>
      </c>
      <c r="D101" s="112">
        <v>6</v>
      </c>
      <c r="E101" s="112">
        <v>5.5</v>
      </c>
      <c r="F101" s="54" t="s">
        <v>8</v>
      </c>
      <c r="G101" s="54" t="s">
        <v>25</v>
      </c>
      <c r="H101" s="70" t="s">
        <v>20</v>
      </c>
      <c r="I101" s="131" t="s">
        <v>278</v>
      </c>
      <c r="J101" s="91" t="s">
        <v>46</v>
      </c>
    </row>
    <row r="102" spans="1:10">
      <c r="A102" s="91">
        <v>7</v>
      </c>
      <c r="B102" s="70" t="s">
        <v>17</v>
      </c>
      <c r="C102" s="112">
        <v>55</v>
      </c>
      <c r="D102" s="54">
        <v>7</v>
      </c>
      <c r="E102" s="59">
        <v>1.4</v>
      </c>
      <c r="F102" s="54" t="s">
        <v>23</v>
      </c>
      <c r="G102" s="54" t="s">
        <v>25</v>
      </c>
      <c r="H102" s="70" t="s">
        <v>20</v>
      </c>
      <c r="I102" s="131" t="s">
        <v>278</v>
      </c>
      <c r="J102" s="91" t="s">
        <v>46</v>
      </c>
    </row>
    <row r="103" spans="1:10">
      <c r="A103" s="91">
        <v>8</v>
      </c>
      <c r="B103" s="70" t="s">
        <v>17</v>
      </c>
      <c r="C103" s="112">
        <v>55</v>
      </c>
      <c r="D103" s="112">
        <v>15</v>
      </c>
      <c r="E103" s="112">
        <v>1.4</v>
      </c>
      <c r="F103" s="54" t="s">
        <v>23</v>
      </c>
      <c r="G103" s="54" t="s">
        <v>25</v>
      </c>
      <c r="H103" s="70" t="s">
        <v>20</v>
      </c>
      <c r="I103" s="131" t="s">
        <v>278</v>
      </c>
      <c r="J103" s="91" t="s">
        <v>46</v>
      </c>
    </row>
    <row r="104" spans="1:10">
      <c r="A104" s="91">
        <v>9</v>
      </c>
      <c r="B104" s="70" t="s">
        <v>17</v>
      </c>
      <c r="C104" s="112">
        <v>55</v>
      </c>
      <c r="D104" s="54">
        <v>14</v>
      </c>
      <c r="E104" s="59">
        <v>2.5</v>
      </c>
      <c r="F104" s="54" t="s">
        <v>23</v>
      </c>
      <c r="G104" s="54" t="s">
        <v>25</v>
      </c>
      <c r="H104" s="70" t="s">
        <v>20</v>
      </c>
      <c r="I104" s="131" t="s">
        <v>278</v>
      </c>
      <c r="J104" s="91" t="s">
        <v>46</v>
      </c>
    </row>
    <row r="105" spans="1:10">
      <c r="A105" s="91">
        <v>10</v>
      </c>
      <c r="B105" s="70" t="s">
        <v>17</v>
      </c>
      <c r="C105" s="112">
        <v>44</v>
      </c>
      <c r="D105" s="54">
        <v>10</v>
      </c>
      <c r="E105" s="59">
        <v>2.4</v>
      </c>
      <c r="F105" s="54" t="s">
        <v>23</v>
      </c>
      <c r="G105" s="54" t="s">
        <v>25</v>
      </c>
      <c r="H105" s="70" t="s">
        <v>20</v>
      </c>
      <c r="I105" s="131" t="s">
        <v>278</v>
      </c>
      <c r="J105" s="91" t="s">
        <v>46</v>
      </c>
    </row>
    <row r="106" spans="1:10">
      <c r="A106" s="91"/>
      <c r="B106" s="91"/>
      <c r="C106" s="91"/>
      <c r="D106" s="115"/>
      <c r="E106" s="91"/>
      <c r="F106" s="91"/>
      <c r="G106" s="91"/>
      <c r="H106" s="91"/>
      <c r="I106" s="91"/>
      <c r="J106" s="91"/>
    </row>
    <row r="107" spans="1:10">
      <c r="A107" s="54"/>
      <c r="B107" s="92" t="s">
        <v>24</v>
      </c>
      <c r="C107" s="54"/>
      <c r="D107" s="93"/>
      <c r="E107" s="92">
        <f>SUM(E96:E106)</f>
        <v>35.599999999999994</v>
      </c>
      <c r="F107" s="54"/>
      <c r="G107" s="54"/>
      <c r="H107" s="54"/>
      <c r="I107" s="54"/>
      <c r="J107" s="54"/>
    </row>
    <row r="108" spans="1:10">
      <c r="A108" s="54"/>
      <c r="B108" s="54"/>
      <c r="C108" s="54"/>
      <c r="D108" s="93"/>
      <c r="E108" s="54"/>
      <c r="F108" s="54"/>
      <c r="G108" s="54"/>
      <c r="H108" s="54"/>
      <c r="I108" s="54"/>
      <c r="J108" s="54"/>
    </row>
    <row r="109" spans="1:10">
      <c r="A109" s="72"/>
      <c r="B109" s="72" t="s">
        <v>10</v>
      </c>
      <c r="C109" s="72"/>
      <c r="D109" s="94"/>
      <c r="E109" s="72">
        <f>E107</f>
        <v>35.599999999999994</v>
      </c>
      <c r="F109" s="72"/>
      <c r="G109" s="72"/>
      <c r="H109" s="72"/>
      <c r="I109" s="72"/>
      <c r="J109" s="72"/>
    </row>
    <row r="110" spans="1:10">
      <c r="A110" s="72"/>
      <c r="B110" s="72"/>
      <c r="C110" s="72"/>
      <c r="D110" s="94"/>
      <c r="E110" s="72"/>
      <c r="F110" s="72"/>
      <c r="G110" s="72"/>
      <c r="H110" s="72"/>
      <c r="I110" s="72"/>
      <c r="J110" s="72"/>
    </row>
    <row r="111" spans="1:10">
      <c r="A111" s="54">
        <v>1</v>
      </c>
      <c r="B111" s="54" t="s">
        <v>26</v>
      </c>
      <c r="C111" s="54">
        <v>13</v>
      </c>
      <c r="D111" s="116" t="s">
        <v>277</v>
      </c>
      <c r="E111" s="59">
        <v>4.9000000000000004</v>
      </c>
      <c r="F111" s="54" t="s">
        <v>8</v>
      </c>
      <c r="G111" s="54" t="s">
        <v>16</v>
      </c>
      <c r="H111" s="91" t="s">
        <v>20</v>
      </c>
      <c r="I111" s="131" t="s">
        <v>278</v>
      </c>
      <c r="J111" s="91" t="s">
        <v>46</v>
      </c>
    </row>
    <row r="112" spans="1:10">
      <c r="A112" s="54">
        <v>2</v>
      </c>
      <c r="B112" s="54" t="s">
        <v>26</v>
      </c>
      <c r="C112" s="54">
        <v>15</v>
      </c>
      <c r="D112" s="54">
        <v>1</v>
      </c>
      <c r="E112" s="54">
        <v>3</v>
      </c>
      <c r="F112" s="54" t="s">
        <v>8</v>
      </c>
      <c r="G112" s="54" t="s">
        <v>16</v>
      </c>
      <c r="H112" s="54" t="s">
        <v>20</v>
      </c>
      <c r="I112" s="131" t="s">
        <v>278</v>
      </c>
      <c r="J112" s="54" t="s">
        <v>46</v>
      </c>
    </row>
    <row r="113" spans="1:10">
      <c r="A113" s="54">
        <v>3</v>
      </c>
      <c r="B113" s="54" t="s">
        <v>26</v>
      </c>
      <c r="C113" s="54">
        <v>16</v>
      </c>
      <c r="D113" s="54">
        <v>1</v>
      </c>
      <c r="E113" s="59">
        <v>4</v>
      </c>
      <c r="F113" s="54" t="s">
        <v>9</v>
      </c>
      <c r="G113" s="54" t="s">
        <v>16</v>
      </c>
      <c r="H113" s="54" t="s">
        <v>20</v>
      </c>
      <c r="I113" s="131" t="s">
        <v>278</v>
      </c>
      <c r="J113" s="54" t="s">
        <v>46</v>
      </c>
    </row>
    <row r="114" spans="1:10">
      <c r="A114" s="54">
        <v>4</v>
      </c>
      <c r="B114" s="54" t="s">
        <v>26</v>
      </c>
      <c r="C114" s="54">
        <v>48</v>
      </c>
      <c r="D114" s="54">
        <v>2</v>
      </c>
      <c r="E114" s="54">
        <v>2.2000000000000002</v>
      </c>
      <c r="F114" s="54" t="s">
        <v>8</v>
      </c>
      <c r="G114" s="54" t="s">
        <v>16</v>
      </c>
      <c r="H114" s="54" t="s">
        <v>20</v>
      </c>
      <c r="I114" s="131" t="s">
        <v>278</v>
      </c>
      <c r="J114" s="54" t="s">
        <v>46</v>
      </c>
    </row>
    <row r="115" spans="1:10">
      <c r="A115" s="54"/>
      <c r="B115" s="54"/>
      <c r="C115" s="54"/>
      <c r="D115" s="93"/>
      <c r="E115" s="54"/>
      <c r="F115" s="54"/>
      <c r="G115" s="54"/>
      <c r="H115" s="54"/>
      <c r="I115" s="54"/>
      <c r="J115" s="54"/>
    </row>
    <row r="116" spans="1:10">
      <c r="A116" s="54"/>
      <c r="B116" s="92" t="s">
        <v>24</v>
      </c>
      <c r="C116" s="54"/>
      <c r="D116" s="93"/>
      <c r="E116" s="106">
        <f>SUM(E111:E115)</f>
        <v>14.100000000000001</v>
      </c>
      <c r="F116" s="54"/>
      <c r="G116" s="54"/>
      <c r="H116" s="54"/>
      <c r="I116" s="54"/>
      <c r="J116" s="54"/>
    </row>
    <row r="117" spans="1:10">
      <c r="A117" s="54"/>
      <c r="B117" s="54"/>
      <c r="C117" s="54"/>
      <c r="D117" s="93"/>
      <c r="E117" s="54"/>
      <c r="F117" s="54"/>
      <c r="G117" s="54"/>
      <c r="H117" s="54"/>
      <c r="I117" s="54"/>
      <c r="J117" s="117"/>
    </row>
    <row r="118" spans="1:10">
      <c r="A118" s="72"/>
      <c r="B118" s="72" t="s">
        <v>10</v>
      </c>
      <c r="C118" s="72"/>
      <c r="D118" s="94"/>
      <c r="E118" s="118">
        <f>E116</f>
        <v>14.100000000000001</v>
      </c>
      <c r="F118" s="72"/>
      <c r="G118" s="72"/>
      <c r="H118" s="72"/>
      <c r="I118" s="72"/>
      <c r="J118" s="72"/>
    </row>
    <row r="119" spans="1:10">
      <c r="A119" s="72"/>
      <c r="B119" s="72"/>
      <c r="C119" s="72"/>
      <c r="D119" s="94"/>
      <c r="E119" s="72"/>
      <c r="F119" s="72"/>
      <c r="G119" s="72"/>
      <c r="H119" s="72"/>
      <c r="I119" s="72"/>
      <c r="J119" s="72"/>
    </row>
    <row r="120" spans="1:10">
      <c r="A120" s="54">
        <v>1</v>
      </c>
      <c r="B120" s="54" t="s">
        <v>27</v>
      </c>
      <c r="C120" s="54">
        <v>61</v>
      </c>
      <c r="D120" s="93">
        <v>5</v>
      </c>
      <c r="E120" s="93">
        <v>3.4</v>
      </c>
      <c r="F120" s="54" t="s">
        <v>9</v>
      </c>
      <c r="G120" s="54" t="s">
        <v>29</v>
      </c>
      <c r="H120" s="54" t="s">
        <v>20</v>
      </c>
      <c r="I120" s="131" t="s">
        <v>278</v>
      </c>
      <c r="J120" s="54" t="s">
        <v>46</v>
      </c>
    </row>
    <row r="121" spans="1:10">
      <c r="A121" s="54">
        <v>2</v>
      </c>
      <c r="B121" s="54" t="s">
        <v>27</v>
      </c>
      <c r="C121" s="54">
        <v>61</v>
      </c>
      <c r="D121" s="93">
        <v>6</v>
      </c>
      <c r="E121" s="93">
        <v>0.8</v>
      </c>
      <c r="F121" s="54" t="s">
        <v>9</v>
      </c>
      <c r="G121" s="54" t="s">
        <v>29</v>
      </c>
      <c r="H121" s="54" t="s">
        <v>20</v>
      </c>
      <c r="I121" s="131" t="s">
        <v>278</v>
      </c>
      <c r="J121" s="54" t="s">
        <v>46</v>
      </c>
    </row>
    <row r="122" spans="1:10">
      <c r="A122" s="54">
        <v>3</v>
      </c>
      <c r="B122" s="54" t="s">
        <v>27</v>
      </c>
      <c r="C122" s="54">
        <v>25</v>
      </c>
      <c r="D122" s="93">
        <v>40</v>
      </c>
      <c r="E122" s="93">
        <v>5.0999999999999996</v>
      </c>
      <c r="F122" s="54" t="s">
        <v>9</v>
      </c>
      <c r="G122" s="91" t="s">
        <v>29</v>
      </c>
      <c r="H122" s="91" t="s">
        <v>20</v>
      </c>
      <c r="I122" s="131" t="s">
        <v>278</v>
      </c>
      <c r="J122" s="91" t="s">
        <v>46</v>
      </c>
    </row>
    <row r="123" spans="1:10">
      <c r="A123" s="54">
        <v>4</v>
      </c>
      <c r="B123" s="54" t="s">
        <v>27</v>
      </c>
      <c r="C123" s="54">
        <v>34</v>
      </c>
      <c r="D123" s="93">
        <v>2.1</v>
      </c>
      <c r="E123" s="93">
        <v>5.5</v>
      </c>
      <c r="F123" s="54" t="s">
        <v>9</v>
      </c>
      <c r="G123" s="91" t="s">
        <v>29</v>
      </c>
      <c r="H123" s="91" t="s">
        <v>20</v>
      </c>
      <c r="I123" s="131" t="s">
        <v>278</v>
      </c>
      <c r="J123" s="91" t="s">
        <v>46</v>
      </c>
    </row>
    <row r="124" spans="1:10">
      <c r="A124" s="91"/>
      <c r="B124" s="91"/>
      <c r="C124" s="91"/>
      <c r="D124" s="115"/>
      <c r="E124" s="91"/>
      <c r="F124" s="91"/>
      <c r="G124" s="91"/>
      <c r="H124" s="91"/>
      <c r="I124" s="91"/>
      <c r="J124" s="91"/>
    </row>
    <row r="125" spans="1:10">
      <c r="A125" s="91"/>
      <c r="B125" s="119" t="s">
        <v>24</v>
      </c>
      <c r="C125" s="91"/>
      <c r="D125" s="115"/>
      <c r="E125" s="119">
        <f>SUM(E120:E124)</f>
        <v>14.8</v>
      </c>
      <c r="F125" s="91"/>
      <c r="G125" s="91"/>
      <c r="H125" s="91"/>
      <c r="I125" s="91"/>
      <c r="J125" s="91"/>
    </row>
    <row r="126" spans="1:10">
      <c r="A126" s="91"/>
      <c r="B126" s="91"/>
      <c r="C126" s="91"/>
      <c r="D126" s="115"/>
      <c r="E126" s="91"/>
      <c r="F126" s="91"/>
      <c r="G126" s="91"/>
      <c r="H126" s="91"/>
      <c r="I126" s="91"/>
      <c r="J126" s="91"/>
    </row>
    <row r="127" spans="1:10">
      <c r="A127" s="120"/>
      <c r="B127" s="121" t="s">
        <v>10</v>
      </c>
      <c r="C127" s="120"/>
      <c r="D127" s="122"/>
      <c r="E127" s="121">
        <f>E125</f>
        <v>14.8</v>
      </c>
      <c r="F127" s="120"/>
      <c r="G127" s="120"/>
      <c r="H127" s="120"/>
      <c r="I127" s="120"/>
      <c r="J127" s="121"/>
    </row>
    <row r="128" spans="1:10">
      <c r="A128" s="120"/>
      <c r="B128" s="120"/>
      <c r="C128" s="120"/>
      <c r="D128" s="122"/>
      <c r="E128" s="121"/>
      <c r="F128" s="120"/>
      <c r="G128" s="120"/>
      <c r="H128" s="120"/>
      <c r="I128" s="120"/>
      <c r="J128" s="120"/>
    </row>
    <row r="129" spans="1:10">
      <c r="A129" s="123">
        <v>1</v>
      </c>
      <c r="B129" s="124" t="s">
        <v>30</v>
      </c>
      <c r="C129" s="124">
        <v>30</v>
      </c>
      <c r="D129" s="124">
        <v>8</v>
      </c>
      <c r="E129" s="124">
        <v>9.4</v>
      </c>
      <c r="F129" s="54" t="s">
        <v>9</v>
      </c>
      <c r="G129" s="54" t="s">
        <v>31</v>
      </c>
      <c r="H129" s="91" t="s">
        <v>20</v>
      </c>
      <c r="I129" s="131" t="s">
        <v>278</v>
      </c>
      <c r="J129" s="91" t="s">
        <v>46</v>
      </c>
    </row>
    <row r="130" spans="1:10">
      <c r="A130" s="123">
        <v>2</v>
      </c>
      <c r="B130" s="124" t="s">
        <v>30</v>
      </c>
      <c r="C130" s="124">
        <v>13</v>
      </c>
      <c r="D130" s="124">
        <v>3</v>
      </c>
      <c r="E130" s="124">
        <v>3</v>
      </c>
      <c r="F130" s="54" t="s">
        <v>8</v>
      </c>
      <c r="G130" s="54" t="s">
        <v>31</v>
      </c>
      <c r="H130" s="91" t="s">
        <v>20</v>
      </c>
      <c r="I130" s="131" t="s">
        <v>278</v>
      </c>
      <c r="J130" s="91"/>
    </row>
    <row r="131" spans="1:10">
      <c r="A131" s="123">
        <v>3</v>
      </c>
      <c r="B131" s="124" t="s">
        <v>30</v>
      </c>
      <c r="C131" s="124">
        <v>19</v>
      </c>
      <c r="D131" s="124">
        <v>3</v>
      </c>
      <c r="E131" s="124">
        <v>4</v>
      </c>
      <c r="F131" s="54" t="s">
        <v>8</v>
      </c>
      <c r="G131" s="54" t="s">
        <v>31</v>
      </c>
      <c r="H131" s="91" t="s">
        <v>20</v>
      </c>
      <c r="I131" s="131" t="s">
        <v>278</v>
      </c>
      <c r="J131" s="91" t="s">
        <v>46</v>
      </c>
    </row>
    <row r="132" spans="1:10">
      <c r="A132" s="123">
        <v>4</v>
      </c>
      <c r="B132" s="124" t="s">
        <v>30</v>
      </c>
      <c r="C132" s="124">
        <v>41</v>
      </c>
      <c r="D132" s="124">
        <v>8</v>
      </c>
      <c r="E132" s="124">
        <v>3</v>
      </c>
      <c r="F132" s="54" t="s">
        <v>8</v>
      </c>
      <c r="G132" s="54" t="s">
        <v>31</v>
      </c>
      <c r="H132" s="91" t="s">
        <v>20</v>
      </c>
      <c r="I132" s="131" t="s">
        <v>278</v>
      </c>
      <c r="J132" s="91" t="s">
        <v>46</v>
      </c>
    </row>
    <row r="133" spans="1:10">
      <c r="A133" s="91"/>
      <c r="B133" s="91"/>
      <c r="C133" s="91"/>
      <c r="D133" s="115"/>
      <c r="E133" s="91"/>
      <c r="F133" s="91"/>
      <c r="G133" s="91"/>
      <c r="H133" s="91"/>
      <c r="I133" s="91"/>
      <c r="J133" s="91"/>
    </row>
    <row r="134" spans="1:10">
      <c r="A134" s="91"/>
      <c r="B134" s="91"/>
      <c r="C134" s="91"/>
      <c r="D134" s="115"/>
      <c r="E134" s="91"/>
      <c r="F134" s="91"/>
      <c r="G134" s="91"/>
      <c r="H134" s="91"/>
      <c r="I134" s="91"/>
      <c r="J134" s="91"/>
    </row>
    <row r="135" spans="1:10">
      <c r="A135" s="91"/>
      <c r="B135" s="119" t="s">
        <v>24</v>
      </c>
      <c r="C135" s="91"/>
      <c r="D135" s="115"/>
      <c r="E135" s="119">
        <f>SUM(E129:E134)</f>
        <v>19.399999999999999</v>
      </c>
      <c r="F135" s="91"/>
      <c r="G135" s="91"/>
      <c r="H135" s="91"/>
      <c r="I135" s="91"/>
      <c r="J135" s="91"/>
    </row>
    <row r="136" spans="1:10">
      <c r="A136" s="91"/>
      <c r="B136" s="91"/>
      <c r="C136" s="91"/>
      <c r="D136" s="115"/>
      <c r="E136" s="91"/>
      <c r="F136" s="91"/>
      <c r="G136" s="91"/>
      <c r="H136" s="91"/>
      <c r="I136" s="91"/>
      <c r="J136" s="91"/>
    </row>
    <row r="137" spans="1:10">
      <c r="A137" s="120"/>
      <c r="B137" s="121" t="s">
        <v>10</v>
      </c>
      <c r="C137" s="120"/>
      <c r="D137" s="122"/>
      <c r="E137" s="121">
        <f>E135</f>
        <v>19.399999999999999</v>
      </c>
      <c r="F137" s="120"/>
      <c r="G137" s="120"/>
      <c r="H137" s="120"/>
      <c r="I137" s="120"/>
      <c r="J137" s="121"/>
    </row>
    <row r="138" spans="1:10">
      <c r="A138" s="120"/>
      <c r="B138" s="121"/>
      <c r="C138" s="120"/>
      <c r="D138" s="122"/>
      <c r="E138" s="121"/>
      <c r="F138" s="120"/>
      <c r="G138" s="120"/>
      <c r="H138" s="120"/>
      <c r="I138" s="120"/>
      <c r="J138" s="120"/>
    </row>
    <row r="139" spans="1:10">
      <c r="A139" s="91">
        <v>1</v>
      </c>
      <c r="B139" s="91" t="s">
        <v>33</v>
      </c>
      <c r="C139" s="70">
        <v>51</v>
      </c>
      <c r="D139" s="70">
        <v>1</v>
      </c>
      <c r="E139" s="70">
        <v>5</v>
      </c>
      <c r="F139" s="91" t="s">
        <v>8</v>
      </c>
      <c r="G139" s="91" t="s">
        <v>34</v>
      </c>
      <c r="H139" s="91" t="s">
        <v>20</v>
      </c>
      <c r="I139" s="131" t="s">
        <v>278</v>
      </c>
      <c r="J139" s="91" t="s">
        <v>46</v>
      </c>
    </row>
    <row r="140" spans="1:10">
      <c r="A140" s="91">
        <v>2</v>
      </c>
      <c r="B140" s="91" t="s">
        <v>33</v>
      </c>
      <c r="C140" s="70">
        <v>60</v>
      </c>
      <c r="D140" s="70">
        <v>5</v>
      </c>
      <c r="E140" s="70">
        <v>1</v>
      </c>
      <c r="F140" s="91" t="s">
        <v>8</v>
      </c>
      <c r="G140" s="91" t="s">
        <v>34</v>
      </c>
      <c r="H140" s="91" t="s">
        <v>20</v>
      </c>
      <c r="I140" s="131" t="s">
        <v>278</v>
      </c>
      <c r="J140" s="91" t="s">
        <v>46</v>
      </c>
    </row>
    <row r="141" spans="1:10">
      <c r="A141" s="91">
        <v>3</v>
      </c>
      <c r="B141" s="91" t="s">
        <v>33</v>
      </c>
      <c r="C141" s="70">
        <v>77</v>
      </c>
      <c r="D141" s="70">
        <v>4</v>
      </c>
      <c r="E141" s="70">
        <v>2.9</v>
      </c>
      <c r="F141" s="91" t="s">
        <v>8</v>
      </c>
      <c r="G141" s="91" t="s">
        <v>34</v>
      </c>
      <c r="H141" s="91" t="s">
        <v>20</v>
      </c>
      <c r="I141" s="131" t="s">
        <v>278</v>
      </c>
      <c r="J141" s="91" t="s">
        <v>46</v>
      </c>
    </row>
    <row r="142" spans="1:10">
      <c r="A142" s="91">
        <v>4</v>
      </c>
      <c r="B142" s="91" t="s">
        <v>33</v>
      </c>
      <c r="C142" s="70">
        <v>62</v>
      </c>
      <c r="D142" s="70">
        <v>5</v>
      </c>
      <c r="E142" s="70">
        <v>7</v>
      </c>
      <c r="F142" s="91" t="s">
        <v>8</v>
      </c>
      <c r="G142" s="91" t="s">
        <v>34</v>
      </c>
      <c r="H142" s="91" t="s">
        <v>20</v>
      </c>
      <c r="I142" s="131" t="s">
        <v>278</v>
      </c>
      <c r="J142" s="91" t="s">
        <v>46</v>
      </c>
    </row>
    <row r="143" spans="1:10">
      <c r="A143" s="54"/>
      <c r="B143" s="54"/>
      <c r="C143" s="54"/>
      <c r="D143" s="93"/>
      <c r="E143" s="54"/>
      <c r="F143" s="54"/>
      <c r="G143" s="54"/>
      <c r="H143" s="54"/>
      <c r="I143" s="54"/>
      <c r="J143" s="54"/>
    </row>
    <row r="144" spans="1:10">
      <c r="A144" s="70"/>
      <c r="B144" s="72" t="s">
        <v>10</v>
      </c>
      <c r="C144" s="70"/>
      <c r="D144" s="113"/>
      <c r="E144" s="72">
        <f>SUM(E139:E143)</f>
        <v>15.9</v>
      </c>
      <c r="F144" s="70"/>
      <c r="G144" s="70"/>
      <c r="H144" s="70"/>
      <c r="I144" s="70"/>
      <c r="J144" s="125"/>
    </row>
    <row r="145" spans="1:10">
      <c r="A145" s="54"/>
      <c r="B145" s="54"/>
      <c r="C145" s="54"/>
      <c r="D145" s="93"/>
      <c r="E145" s="54"/>
      <c r="F145" s="54"/>
      <c r="G145" s="54"/>
      <c r="H145" s="54"/>
      <c r="I145" s="54"/>
      <c r="J145" s="54"/>
    </row>
    <row r="146" spans="1:10">
      <c r="A146" s="70"/>
      <c r="B146" s="126" t="s">
        <v>10</v>
      </c>
      <c r="C146" s="70"/>
      <c r="D146" s="113"/>
      <c r="E146" s="127">
        <f>E84+E94+E109+E118+E127+E137+E144</f>
        <v>160.5</v>
      </c>
      <c r="F146" s="70"/>
      <c r="G146" s="70"/>
      <c r="H146" s="70"/>
      <c r="I146" s="70"/>
      <c r="J146" s="128"/>
    </row>
    <row r="147" spans="1:10">
      <c r="A147" s="70"/>
      <c r="B147" s="70"/>
      <c r="C147" s="70"/>
      <c r="D147" s="70"/>
      <c r="E147" s="70"/>
      <c r="F147" s="70"/>
      <c r="G147" s="70"/>
      <c r="H147" s="70"/>
      <c r="I147" s="70"/>
      <c r="J147" s="70"/>
    </row>
    <row r="148" spans="1:10">
      <c r="A148" s="70"/>
      <c r="B148" s="129" t="s">
        <v>43</v>
      </c>
      <c r="C148" s="70"/>
      <c r="D148" s="70"/>
      <c r="E148" s="130">
        <f>E146+E71</f>
        <v>305.70000000000005</v>
      </c>
      <c r="F148" s="70"/>
      <c r="G148" s="70"/>
      <c r="H148" s="70"/>
      <c r="I148" s="70"/>
      <c r="J148" s="128"/>
    </row>
    <row r="149" spans="1:10">
      <c r="D149"/>
    </row>
    <row r="150" spans="1:10">
      <c r="B150" s="72"/>
      <c r="C150" s="72" t="s">
        <v>44</v>
      </c>
      <c r="D150" s="72"/>
      <c r="E150" s="72"/>
      <c r="F150" s="72"/>
      <c r="G150" s="72" t="s">
        <v>44</v>
      </c>
    </row>
    <row r="151" spans="1:10">
      <c r="B151" s="72" t="s">
        <v>36</v>
      </c>
      <c r="C151" s="72"/>
      <c r="D151" s="72"/>
      <c r="E151" s="72"/>
      <c r="F151" s="72" t="s">
        <v>9</v>
      </c>
      <c r="G151" s="118">
        <f>E19+E25+E26+E47+E87+E88+E89+E90+E91+E96+E97+E98+E113+E120+E121+E122+E123+E129</f>
        <v>103.8</v>
      </c>
    </row>
    <row r="152" spans="1:10">
      <c r="B152" s="72" t="s">
        <v>28</v>
      </c>
      <c r="C152" s="72"/>
      <c r="D152" s="72"/>
      <c r="E152" s="72"/>
      <c r="F152" s="72" t="s">
        <v>8</v>
      </c>
      <c r="G152" s="118">
        <f>E142+E141+E140+E139+E132+E131+E130+E114+E112+E111+E101+E100+E99+E86+E81+E80+E79+E78+E77+E76+E75+E74+E66+E65+E64+E60+E59+E58+E57+E56+E55+E54+E53+E52+E46+E45+E44+E43+E42+E41+E40+E39+E38+E37+E36+E35+E34+E33+E32+E27+E24+E23+E22+E21+E18+E17+E20</f>
        <v>194.19999999999996</v>
      </c>
    </row>
    <row r="153" spans="1:10">
      <c r="B153" s="72" t="s">
        <v>23</v>
      </c>
      <c r="C153" s="118">
        <f>E105+E104+E103+E102</f>
        <v>7.7000000000000011</v>
      </c>
      <c r="D153" s="72"/>
      <c r="E153" s="72"/>
      <c r="F153" s="72"/>
      <c r="G153" s="118">
        <f>C151+C152+C153+G151+G152</f>
        <v>305.69999999999993</v>
      </c>
    </row>
    <row r="154" spans="1:10">
      <c r="D154"/>
    </row>
    <row r="155" spans="1:10">
      <c r="D155"/>
    </row>
    <row r="156" spans="1:10">
      <c r="D156"/>
    </row>
  </sheetData>
  <mergeCells count="13">
    <mergeCell ref="B12:J12"/>
    <mergeCell ref="B13:J13"/>
    <mergeCell ref="B14:J14"/>
    <mergeCell ref="I3:J3"/>
    <mergeCell ref="A2:B2"/>
    <mergeCell ref="I2:J2"/>
    <mergeCell ref="I7:J7"/>
    <mergeCell ref="A8:C8"/>
    <mergeCell ref="I8:J8"/>
    <mergeCell ref="A9:B9"/>
    <mergeCell ref="I9:J9"/>
    <mergeCell ref="A6:B6"/>
    <mergeCell ref="I6:J6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M10" sqref="M10"/>
    </sheetView>
  </sheetViews>
  <sheetFormatPr defaultRowHeight="15"/>
  <cols>
    <col min="2" max="2" width="21.140625" customWidth="1"/>
    <col min="6" max="6" width="28.5703125" customWidth="1"/>
    <col min="7" max="7" width="33.5703125" customWidth="1"/>
    <col min="8" max="8" width="25.42578125" customWidth="1"/>
    <col min="9" max="9" width="44.28515625" customWidth="1"/>
  </cols>
  <sheetData>
    <row r="1" spans="1:9" ht="19.5" thickBot="1">
      <c r="A1" s="166" t="s">
        <v>240</v>
      </c>
      <c r="B1" s="147"/>
      <c r="C1" s="147"/>
      <c r="D1" s="147"/>
      <c r="E1" s="147"/>
      <c r="F1" s="147"/>
      <c r="G1" s="147"/>
      <c r="H1" s="147"/>
      <c r="I1" s="147"/>
    </row>
    <row r="2" spans="1:9" ht="26.25">
      <c r="A2" s="62" t="s">
        <v>12</v>
      </c>
      <c r="B2" s="63" t="s">
        <v>1</v>
      </c>
      <c r="C2" s="64" t="s">
        <v>2</v>
      </c>
      <c r="D2" s="64" t="s">
        <v>3</v>
      </c>
      <c r="E2" s="64" t="s">
        <v>4</v>
      </c>
      <c r="F2" s="64" t="s">
        <v>55</v>
      </c>
      <c r="G2" s="64" t="s">
        <v>56</v>
      </c>
      <c r="H2" s="65" t="s">
        <v>57</v>
      </c>
      <c r="I2" s="66" t="s">
        <v>58</v>
      </c>
    </row>
    <row r="3" spans="1:9" ht="30">
      <c r="A3" s="54">
        <v>1</v>
      </c>
      <c r="B3" s="67" t="s">
        <v>159</v>
      </c>
      <c r="C3" s="54">
        <v>18</v>
      </c>
      <c r="D3" s="54">
        <v>13</v>
      </c>
      <c r="E3" s="54">
        <v>14.1</v>
      </c>
      <c r="F3" s="55" t="s">
        <v>160</v>
      </c>
      <c r="G3" s="55" t="s">
        <v>161</v>
      </c>
      <c r="H3" s="58">
        <v>44805</v>
      </c>
      <c r="I3" s="23" t="s">
        <v>162</v>
      </c>
    </row>
    <row r="4" spans="1:9" ht="30">
      <c r="A4" s="22">
        <v>2</v>
      </c>
      <c r="B4" s="54" t="s">
        <v>159</v>
      </c>
      <c r="C4" s="54">
        <v>18</v>
      </c>
      <c r="D4" s="54">
        <v>16</v>
      </c>
      <c r="E4" s="54">
        <v>2.9</v>
      </c>
      <c r="F4" s="55" t="s">
        <v>160</v>
      </c>
      <c r="G4" s="55" t="s">
        <v>161</v>
      </c>
      <c r="H4" s="58">
        <v>44806</v>
      </c>
      <c r="I4" s="23" t="s">
        <v>163</v>
      </c>
    </row>
    <row r="5" spans="1:9" ht="30">
      <c r="A5" s="22">
        <v>3</v>
      </c>
      <c r="B5" s="54" t="s">
        <v>159</v>
      </c>
      <c r="C5" s="54">
        <v>18</v>
      </c>
      <c r="D5" s="54">
        <v>17</v>
      </c>
      <c r="E5" s="54">
        <v>7.4</v>
      </c>
      <c r="F5" s="55" t="s">
        <v>160</v>
      </c>
      <c r="G5" s="55" t="s">
        <v>161</v>
      </c>
      <c r="H5" s="58">
        <v>44809</v>
      </c>
      <c r="I5" s="23" t="s">
        <v>164</v>
      </c>
    </row>
    <row r="6" spans="1:9" ht="30">
      <c r="A6" s="22">
        <v>4</v>
      </c>
      <c r="B6" s="54" t="s">
        <v>159</v>
      </c>
      <c r="C6" s="54">
        <v>19</v>
      </c>
      <c r="D6" s="54">
        <v>16</v>
      </c>
      <c r="E6" s="54">
        <v>2.8</v>
      </c>
      <c r="F6" s="55" t="s">
        <v>160</v>
      </c>
      <c r="G6" s="55" t="s">
        <v>161</v>
      </c>
      <c r="H6" s="58">
        <v>44810</v>
      </c>
      <c r="I6" s="23" t="s">
        <v>165</v>
      </c>
    </row>
    <row r="7" spans="1:9" ht="30">
      <c r="A7" s="22">
        <v>5</v>
      </c>
      <c r="B7" s="54" t="s">
        <v>159</v>
      </c>
      <c r="C7" s="54">
        <v>20</v>
      </c>
      <c r="D7" s="54">
        <v>11</v>
      </c>
      <c r="E7" s="54">
        <v>1.7</v>
      </c>
      <c r="F7" s="55" t="s">
        <v>160</v>
      </c>
      <c r="G7" s="55" t="s">
        <v>161</v>
      </c>
      <c r="H7" s="58">
        <v>44811</v>
      </c>
      <c r="I7" s="23" t="s">
        <v>166</v>
      </c>
    </row>
    <row r="8" spans="1:9" ht="30">
      <c r="A8" s="22">
        <v>6</v>
      </c>
      <c r="B8" s="54" t="s">
        <v>159</v>
      </c>
      <c r="C8" s="54">
        <v>29</v>
      </c>
      <c r="D8" s="54" t="s">
        <v>241</v>
      </c>
      <c r="E8" s="54">
        <v>0.8</v>
      </c>
      <c r="F8" s="55" t="s">
        <v>160</v>
      </c>
      <c r="G8" s="55" t="s">
        <v>161</v>
      </c>
      <c r="H8" s="58">
        <v>44812</v>
      </c>
      <c r="I8" s="23" t="s">
        <v>167</v>
      </c>
    </row>
    <row r="9" spans="1:9" ht="30">
      <c r="A9" s="22">
        <v>7</v>
      </c>
      <c r="B9" s="54" t="s">
        <v>159</v>
      </c>
      <c r="C9" s="54">
        <v>45</v>
      </c>
      <c r="D9" s="54">
        <v>1</v>
      </c>
      <c r="E9" s="54">
        <v>7.5</v>
      </c>
      <c r="F9" s="55" t="s">
        <v>160</v>
      </c>
      <c r="G9" s="55" t="s">
        <v>161</v>
      </c>
      <c r="H9" s="58">
        <v>44813</v>
      </c>
      <c r="I9" s="23" t="s">
        <v>168</v>
      </c>
    </row>
    <row r="10" spans="1:9" ht="30">
      <c r="A10" s="22">
        <v>8</v>
      </c>
      <c r="B10" s="54" t="s">
        <v>159</v>
      </c>
      <c r="C10" s="54">
        <v>45</v>
      </c>
      <c r="D10" s="54">
        <v>2</v>
      </c>
      <c r="E10" s="54">
        <v>4.5</v>
      </c>
      <c r="F10" s="55" t="s">
        <v>160</v>
      </c>
      <c r="G10" s="55" t="s">
        <v>161</v>
      </c>
      <c r="H10" s="58">
        <v>44816</v>
      </c>
      <c r="I10" s="23" t="s">
        <v>169</v>
      </c>
    </row>
    <row r="11" spans="1:9" ht="30">
      <c r="A11" s="22">
        <v>9</v>
      </c>
      <c r="B11" s="54" t="s">
        <v>159</v>
      </c>
      <c r="C11" s="54">
        <v>49</v>
      </c>
      <c r="D11" s="54" t="s">
        <v>242</v>
      </c>
      <c r="E11" s="54">
        <v>1.5</v>
      </c>
      <c r="F11" s="55" t="s">
        <v>160</v>
      </c>
      <c r="G11" s="55" t="s">
        <v>161</v>
      </c>
      <c r="H11" s="58">
        <v>44816</v>
      </c>
      <c r="I11" s="23" t="s">
        <v>170</v>
      </c>
    </row>
    <row r="12" spans="1:9" ht="30">
      <c r="A12" s="22">
        <v>10</v>
      </c>
      <c r="B12" s="54" t="s">
        <v>159</v>
      </c>
      <c r="C12" s="54">
        <v>58</v>
      </c>
      <c r="D12" s="54">
        <v>19</v>
      </c>
      <c r="E12" s="54">
        <v>1.1000000000000001</v>
      </c>
      <c r="F12" s="55" t="s">
        <v>160</v>
      </c>
      <c r="G12" s="55" t="s">
        <v>161</v>
      </c>
      <c r="H12" s="58">
        <v>44817</v>
      </c>
      <c r="I12" s="23" t="s">
        <v>243</v>
      </c>
    </row>
    <row r="13" spans="1:9" ht="30">
      <c r="A13" s="22">
        <v>11</v>
      </c>
      <c r="B13" s="54" t="s">
        <v>159</v>
      </c>
      <c r="C13" s="54">
        <v>58</v>
      </c>
      <c r="D13" s="54">
        <v>23</v>
      </c>
      <c r="E13" s="54">
        <v>0.6</v>
      </c>
      <c r="F13" s="55" t="s">
        <v>160</v>
      </c>
      <c r="G13" s="55" t="s">
        <v>161</v>
      </c>
      <c r="H13" s="58">
        <v>44818</v>
      </c>
      <c r="I13" s="23" t="s">
        <v>244</v>
      </c>
    </row>
    <row r="14" spans="1:9" ht="30">
      <c r="A14" s="22">
        <v>12</v>
      </c>
      <c r="B14" s="54" t="s">
        <v>159</v>
      </c>
      <c r="C14" s="54">
        <v>58</v>
      </c>
      <c r="D14" s="54">
        <v>30</v>
      </c>
      <c r="E14" s="54">
        <v>0.2</v>
      </c>
      <c r="F14" s="55" t="s">
        <v>160</v>
      </c>
      <c r="G14" s="55" t="s">
        <v>161</v>
      </c>
      <c r="H14" s="58">
        <v>44819</v>
      </c>
      <c r="I14" s="23" t="s">
        <v>245</v>
      </c>
    </row>
    <row r="15" spans="1:9" ht="30">
      <c r="A15" s="22">
        <v>13</v>
      </c>
      <c r="B15" s="54" t="s">
        <v>159</v>
      </c>
      <c r="C15" s="54">
        <v>73</v>
      </c>
      <c r="D15" s="54" t="s">
        <v>246</v>
      </c>
      <c r="E15" s="54">
        <v>1.3</v>
      </c>
      <c r="F15" s="55" t="s">
        <v>160</v>
      </c>
      <c r="G15" s="55" t="s">
        <v>161</v>
      </c>
      <c r="H15" s="58">
        <v>44820</v>
      </c>
      <c r="I15" s="23" t="s">
        <v>247</v>
      </c>
    </row>
    <row r="16" spans="1:9" ht="30">
      <c r="A16" s="22">
        <v>14</v>
      </c>
      <c r="B16" s="54" t="s">
        <v>159</v>
      </c>
      <c r="C16" s="54">
        <v>73</v>
      </c>
      <c r="D16" s="54">
        <v>25</v>
      </c>
      <c r="E16" s="54">
        <v>0.9</v>
      </c>
      <c r="F16" s="55" t="s">
        <v>160</v>
      </c>
      <c r="G16" s="55" t="s">
        <v>161</v>
      </c>
      <c r="H16" s="58">
        <v>44823</v>
      </c>
      <c r="I16" s="23" t="s">
        <v>248</v>
      </c>
    </row>
    <row r="17" spans="1:9" ht="30">
      <c r="A17" s="22">
        <v>15</v>
      </c>
      <c r="B17" s="54" t="s">
        <v>249</v>
      </c>
      <c r="C17" s="54">
        <v>28</v>
      </c>
      <c r="D17" s="54">
        <v>3</v>
      </c>
      <c r="E17" s="54">
        <v>2.1</v>
      </c>
      <c r="F17" s="54" t="s">
        <v>250</v>
      </c>
      <c r="G17" s="54" t="s">
        <v>251</v>
      </c>
      <c r="H17" s="58">
        <v>44824</v>
      </c>
      <c r="I17" s="23" t="s">
        <v>252</v>
      </c>
    </row>
    <row r="18" spans="1:9" ht="30">
      <c r="A18" s="22">
        <v>16</v>
      </c>
      <c r="B18" s="54" t="s">
        <v>249</v>
      </c>
      <c r="C18" s="54">
        <v>28</v>
      </c>
      <c r="D18" s="54" t="s">
        <v>253</v>
      </c>
      <c r="E18" s="54">
        <v>0.8</v>
      </c>
      <c r="F18" s="54" t="s">
        <v>250</v>
      </c>
      <c r="G18" s="54" t="s">
        <v>251</v>
      </c>
      <c r="H18" s="58">
        <v>44825</v>
      </c>
      <c r="I18" s="23" t="s">
        <v>254</v>
      </c>
    </row>
    <row r="19" spans="1:9" ht="30">
      <c r="A19" s="22">
        <v>17</v>
      </c>
      <c r="B19" s="54" t="s">
        <v>249</v>
      </c>
      <c r="C19" s="54">
        <v>36</v>
      </c>
      <c r="D19" s="54">
        <v>6</v>
      </c>
      <c r="E19" s="54">
        <v>2.2999999999999998</v>
      </c>
      <c r="F19" s="54" t="s">
        <v>250</v>
      </c>
      <c r="G19" s="54" t="s">
        <v>251</v>
      </c>
      <c r="H19" s="58">
        <v>44826</v>
      </c>
      <c r="I19" s="23" t="s">
        <v>255</v>
      </c>
    </row>
    <row r="20" spans="1:9" ht="30">
      <c r="A20" s="22">
        <v>18</v>
      </c>
      <c r="B20" s="54" t="s">
        <v>249</v>
      </c>
      <c r="C20" s="54">
        <v>80</v>
      </c>
      <c r="D20" s="54" t="s">
        <v>253</v>
      </c>
      <c r="E20" s="54">
        <v>7.2</v>
      </c>
      <c r="F20" s="54" t="s">
        <v>250</v>
      </c>
      <c r="G20" s="54" t="s">
        <v>251</v>
      </c>
      <c r="H20" s="58">
        <v>44827</v>
      </c>
      <c r="I20" s="23" t="s">
        <v>256</v>
      </c>
    </row>
    <row r="21" spans="1:9" ht="30">
      <c r="A21" s="22">
        <v>19</v>
      </c>
      <c r="B21" s="54" t="s">
        <v>249</v>
      </c>
      <c r="C21" s="54">
        <v>80</v>
      </c>
      <c r="D21" s="54">
        <v>14</v>
      </c>
      <c r="E21" s="54">
        <v>8</v>
      </c>
      <c r="F21" s="54" t="s">
        <v>250</v>
      </c>
      <c r="G21" s="54" t="s">
        <v>251</v>
      </c>
      <c r="H21" s="58">
        <v>44830</v>
      </c>
      <c r="I21" s="23" t="s">
        <v>257</v>
      </c>
    </row>
    <row r="22" spans="1:9" ht="30">
      <c r="A22" s="22">
        <v>20</v>
      </c>
      <c r="B22" s="54" t="s">
        <v>249</v>
      </c>
      <c r="C22" s="54">
        <v>82</v>
      </c>
      <c r="D22" s="54">
        <v>3</v>
      </c>
      <c r="E22" s="54">
        <v>1.4</v>
      </c>
      <c r="F22" s="54" t="s">
        <v>250</v>
      </c>
      <c r="G22" s="54" t="s">
        <v>251</v>
      </c>
      <c r="H22" s="58">
        <v>44831</v>
      </c>
      <c r="I22" s="23" t="s">
        <v>258</v>
      </c>
    </row>
    <row r="23" spans="1:9" ht="30">
      <c r="A23" s="22">
        <v>21</v>
      </c>
      <c r="B23" s="54" t="s">
        <v>249</v>
      </c>
      <c r="C23" s="54">
        <v>82</v>
      </c>
      <c r="D23" s="54" t="s">
        <v>246</v>
      </c>
      <c r="E23" s="54">
        <v>8.8000000000000007</v>
      </c>
      <c r="F23" s="54" t="s">
        <v>250</v>
      </c>
      <c r="G23" s="54" t="s">
        <v>251</v>
      </c>
      <c r="H23" s="58">
        <v>44832</v>
      </c>
      <c r="I23" s="23" t="s">
        <v>259</v>
      </c>
    </row>
    <row r="24" spans="1:9" ht="30">
      <c r="A24" s="22">
        <v>22</v>
      </c>
      <c r="B24" s="54" t="s">
        <v>249</v>
      </c>
      <c r="C24" s="54">
        <v>84</v>
      </c>
      <c r="D24" s="54">
        <v>6</v>
      </c>
      <c r="E24" s="54">
        <v>15</v>
      </c>
      <c r="F24" s="54" t="s">
        <v>250</v>
      </c>
      <c r="G24" s="54" t="s">
        <v>251</v>
      </c>
      <c r="H24" s="58">
        <v>44833</v>
      </c>
      <c r="I24" s="23" t="s">
        <v>260</v>
      </c>
    </row>
    <row r="25" spans="1:9" ht="30">
      <c r="A25" s="22">
        <v>23</v>
      </c>
      <c r="B25" s="54" t="s">
        <v>249</v>
      </c>
      <c r="C25" s="54">
        <v>87</v>
      </c>
      <c r="D25" s="54">
        <v>2</v>
      </c>
      <c r="E25" s="54">
        <v>5.0999999999999996</v>
      </c>
      <c r="F25" s="54" t="s">
        <v>250</v>
      </c>
      <c r="G25" s="54" t="s">
        <v>251</v>
      </c>
      <c r="H25" s="58">
        <v>44834</v>
      </c>
      <c r="I25" s="23" t="s">
        <v>261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8"/>
  <sheetViews>
    <sheetView workbookViewId="0">
      <selection activeCell="U22" sqref="U22"/>
    </sheetView>
  </sheetViews>
  <sheetFormatPr defaultRowHeight="15"/>
  <cols>
    <col min="3" max="3" width="17.7109375" customWidth="1"/>
    <col min="7" max="7" width="19" customWidth="1"/>
    <col min="8" max="8" width="17.28515625" customWidth="1"/>
  </cols>
  <sheetData>
    <row r="4" spans="1:14">
      <c r="A4" s="176" t="s">
        <v>81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7"/>
    </row>
    <row r="5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176" t="s">
        <v>290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7"/>
      <c r="N6" s="7"/>
    </row>
    <row r="7" spans="1:14">
      <c r="A7" s="177" t="s">
        <v>12</v>
      </c>
      <c r="B7" s="177" t="s">
        <v>1</v>
      </c>
      <c r="C7" s="177" t="s">
        <v>2</v>
      </c>
      <c r="D7" s="177" t="s">
        <v>3</v>
      </c>
      <c r="E7" s="177" t="s">
        <v>115</v>
      </c>
      <c r="F7" s="177" t="s">
        <v>6</v>
      </c>
      <c r="G7" s="177" t="s">
        <v>56</v>
      </c>
      <c r="H7" s="177" t="s">
        <v>5</v>
      </c>
      <c r="I7" s="170" t="s">
        <v>291</v>
      </c>
      <c r="J7" s="171"/>
      <c r="K7" s="171"/>
      <c r="L7" s="171"/>
      <c r="M7" s="171"/>
      <c r="N7" s="172"/>
    </row>
    <row r="8" spans="1:14">
      <c r="A8" s="178"/>
      <c r="B8" s="178"/>
      <c r="C8" s="178"/>
      <c r="D8" s="178"/>
      <c r="E8" s="178"/>
      <c r="F8" s="178"/>
      <c r="G8" s="178"/>
      <c r="H8" s="178"/>
      <c r="I8" s="173"/>
      <c r="J8" s="174"/>
      <c r="K8" s="174"/>
      <c r="L8" s="174"/>
      <c r="M8" s="174"/>
      <c r="N8" s="175"/>
    </row>
    <row r="9" spans="1:14">
      <c r="A9" s="140">
        <v>1</v>
      </c>
      <c r="B9" s="140" t="s">
        <v>292</v>
      </c>
      <c r="C9" s="140">
        <v>58</v>
      </c>
      <c r="D9" s="140">
        <v>1</v>
      </c>
      <c r="E9" s="140">
        <v>6.3</v>
      </c>
      <c r="F9" s="140" t="s">
        <v>293</v>
      </c>
      <c r="G9" s="140" t="s">
        <v>294</v>
      </c>
      <c r="H9" s="140" t="s">
        <v>295</v>
      </c>
      <c r="I9" s="167" t="s">
        <v>296</v>
      </c>
      <c r="J9" s="168"/>
      <c r="K9" s="168"/>
      <c r="L9" s="168"/>
      <c r="M9" s="168"/>
      <c r="N9" s="169"/>
    </row>
    <row r="10" spans="1:14">
      <c r="A10" s="140">
        <v>2</v>
      </c>
      <c r="B10" s="140" t="s">
        <v>297</v>
      </c>
      <c r="C10" s="140">
        <v>35</v>
      </c>
      <c r="D10" s="140">
        <v>8</v>
      </c>
      <c r="E10" s="140">
        <v>2.9</v>
      </c>
      <c r="F10" s="140" t="s">
        <v>293</v>
      </c>
      <c r="G10" s="140" t="s">
        <v>298</v>
      </c>
      <c r="H10" s="140" t="s">
        <v>295</v>
      </c>
      <c r="I10" s="167" t="s">
        <v>296</v>
      </c>
      <c r="J10" s="168"/>
      <c r="K10" s="168"/>
      <c r="L10" s="168"/>
      <c r="M10" s="168"/>
      <c r="N10" s="169"/>
    </row>
    <row r="11" spans="1:14">
      <c r="A11" s="140">
        <v>3</v>
      </c>
      <c r="B11" s="140" t="s">
        <v>297</v>
      </c>
      <c r="C11" s="140">
        <v>45</v>
      </c>
      <c r="D11" s="140">
        <v>3</v>
      </c>
      <c r="E11" s="140">
        <v>0.7</v>
      </c>
      <c r="F11" s="140" t="s">
        <v>293</v>
      </c>
      <c r="G11" s="140" t="s">
        <v>298</v>
      </c>
      <c r="H11" s="140" t="s">
        <v>295</v>
      </c>
      <c r="I11" s="167" t="s">
        <v>296</v>
      </c>
      <c r="J11" s="168"/>
      <c r="K11" s="168"/>
      <c r="L11" s="168"/>
      <c r="M11" s="168"/>
      <c r="N11" s="169"/>
    </row>
    <row r="12" spans="1:14">
      <c r="A12" s="140">
        <v>4</v>
      </c>
      <c r="B12" s="140" t="s">
        <v>297</v>
      </c>
      <c r="C12" s="140">
        <v>47</v>
      </c>
      <c r="D12" s="140">
        <v>3</v>
      </c>
      <c r="E12" s="140">
        <v>0.6</v>
      </c>
      <c r="F12" s="140" t="s">
        <v>293</v>
      </c>
      <c r="G12" s="140" t="s">
        <v>298</v>
      </c>
      <c r="H12" s="140" t="s">
        <v>295</v>
      </c>
      <c r="I12" s="167" t="s">
        <v>296</v>
      </c>
      <c r="J12" s="168"/>
      <c r="K12" s="168"/>
      <c r="L12" s="168"/>
      <c r="M12" s="168"/>
      <c r="N12" s="169"/>
    </row>
    <row r="13" spans="1:14">
      <c r="A13" s="140">
        <v>5</v>
      </c>
      <c r="B13" s="140" t="s">
        <v>297</v>
      </c>
      <c r="C13" s="140">
        <v>62</v>
      </c>
      <c r="D13" s="140">
        <v>8</v>
      </c>
      <c r="E13" s="140">
        <v>0.8</v>
      </c>
      <c r="F13" s="140" t="s">
        <v>293</v>
      </c>
      <c r="G13" s="140" t="s">
        <v>298</v>
      </c>
      <c r="H13" s="140" t="s">
        <v>295</v>
      </c>
      <c r="I13" s="167" t="s">
        <v>296</v>
      </c>
      <c r="J13" s="168"/>
      <c r="K13" s="168"/>
      <c r="L13" s="168"/>
      <c r="M13" s="168"/>
      <c r="N13" s="169"/>
    </row>
    <row r="14" spans="1:14">
      <c r="A14" s="140">
        <v>6</v>
      </c>
      <c r="B14" s="140" t="s">
        <v>299</v>
      </c>
      <c r="C14" s="140">
        <v>71</v>
      </c>
      <c r="D14" s="140">
        <v>17</v>
      </c>
      <c r="E14" s="140">
        <v>6.1</v>
      </c>
      <c r="F14" s="140" t="s">
        <v>293</v>
      </c>
      <c r="G14" s="140" t="s">
        <v>294</v>
      </c>
      <c r="H14" s="140" t="s">
        <v>295</v>
      </c>
      <c r="I14" s="167" t="s">
        <v>296</v>
      </c>
      <c r="J14" s="168"/>
      <c r="K14" s="168"/>
      <c r="L14" s="168"/>
      <c r="M14" s="168"/>
      <c r="N14" s="169"/>
    </row>
    <row r="15" spans="1:14">
      <c r="A15" s="140">
        <v>7</v>
      </c>
      <c r="B15" s="140" t="s">
        <v>299</v>
      </c>
      <c r="C15" s="140">
        <v>104</v>
      </c>
      <c r="D15" s="140">
        <v>3</v>
      </c>
      <c r="E15" s="140">
        <v>0.4</v>
      </c>
      <c r="F15" s="140" t="s">
        <v>293</v>
      </c>
      <c r="G15" s="140" t="s">
        <v>294</v>
      </c>
      <c r="H15" s="140" t="s">
        <v>295</v>
      </c>
      <c r="I15" s="167" t="s">
        <v>296</v>
      </c>
      <c r="J15" s="168"/>
      <c r="K15" s="168"/>
      <c r="L15" s="168"/>
      <c r="M15" s="168"/>
      <c r="N15" s="169"/>
    </row>
    <row r="16" spans="1:14">
      <c r="A16" s="140">
        <v>8</v>
      </c>
      <c r="B16" s="140" t="s">
        <v>300</v>
      </c>
      <c r="C16" s="140">
        <v>9</v>
      </c>
      <c r="D16" s="140">
        <v>6</v>
      </c>
      <c r="E16" s="140">
        <v>3.9</v>
      </c>
      <c r="F16" s="140" t="s">
        <v>301</v>
      </c>
      <c r="G16" s="140" t="s">
        <v>302</v>
      </c>
      <c r="H16" s="140" t="s">
        <v>295</v>
      </c>
      <c r="I16" s="167" t="s">
        <v>296</v>
      </c>
      <c r="J16" s="168"/>
      <c r="K16" s="168"/>
      <c r="L16" s="168"/>
      <c r="M16" s="168"/>
      <c r="N16" s="169"/>
    </row>
    <row r="17" spans="1:14">
      <c r="A17" s="140">
        <v>9</v>
      </c>
      <c r="B17" s="140" t="s">
        <v>300</v>
      </c>
      <c r="C17" s="140">
        <v>80</v>
      </c>
      <c r="D17" s="140">
        <v>6</v>
      </c>
      <c r="E17" s="140">
        <v>2.2000000000000002</v>
      </c>
      <c r="F17" s="140" t="s">
        <v>293</v>
      </c>
      <c r="G17" s="140" t="s">
        <v>302</v>
      </c>
      <c r="H17" s="140" t="s">
        <v>295</v>
      </c>
      <c r="I17" s="167" t="s">
        <v>296</v>
      </c>
      <c r="J17" s="168"/>
      <c r="K17" s="168"/>
      <c r="L17" s="168"/>
      <c r="M17" s="168"/>
      <c r="N17" s="169"/>
    </row>
    <row r="18" spans="1:14">
      <c r="A18" s="140">
        <v>10</v>
      </c>
      <c r="B18" s="140" t="s">
        <v>303</v>
      </c>
      <c r="C18" s="140">
        <v>52</v>
      </c>
      <c r="D18" s="140">
        <v>27</v>
      </c>
      <c r="E18" s="140">
        <v>1.3</v>
      </c>
      <c r="F18" s="140" t="s">
        <v>293</v>
      </c>
      <c r="G18" s="140" t="s">
        <v>304</v>
      </c>
      <c r="H18" s="140" t="s">
        <v>295</v>
      </c>
      <c r="I18" s="167" t="s">
        <v>296</v>
      </c>
      <c r="J18" s="168"/>
      <c r="K18" s="168"/>
      <c r="L18" s="168"/>
      <c r="M18" s="168"/>
      <c r="N18" s="169"/>
    </row>
    <row r="19" spans="1:14">
      <c r="A19" s="140">
        <v>11</v>
      </c>
      <c r="B19" s="140" t="s">
        <v>303</v>
      </c>
      <c r="C19" s="140">
        <v>54</v>
      </c>
      <c r="D19" s="140">
        <v>23</v>
      </c>
      <c r="E19" s="140">
        <v>3.1</v>
      </c>
      <c r="F19" s="140" t="s">
        <v>293</v>
      </c>
      <c r="G19" s="140" t="s">
        <v>304</v>
      </c>
      <c r="H19" s="140" t="s">
        <v>295</v>
      </c>
      <c r="I19" s="167" t="s">
        <v>296</v>
      </c>
      <c r="J19" s="168"/>
      <c r="K19" s="168"/>
      <c r="L19" s="168"/>
      <c r="M19" s="168"/>
      <c r="N19" s="169"/>
    </row>
    <row r="20" spans="1:14">
      <c r="A20" s="140">
        <v>12</v>
      </c>
      <c r="B20" s="140" t="s">
        <v>305</v>
      </c>
      <c r="C20" s="140">
        <v>39</v>
      </c>
      <c r="D20" s="140">
        <v>8</v>
      </c>
      <c r="E20" s="140">
        <v>1.9</v>
      </c>
      <c r="F20" s="140" t="s">
        <v>293</v>
      </c>
      <c r="G20" s="140" t="s">
        <v>302</v>
      </c>
      <c r="H20" s="140" t="s">
        <v>295</v>
      </c>
      <c r="I20" s="167" t="s">
        <v>296</v>
      </c>
      <c r="J20" s="168"/>
      <c r="K20" s="168"/>
      <c r="L20" s="168"/>
      <c r="M20" s="168"/>
      <c r="N20" s="169"/>
    </row>
    <row r="21" spans="1:14">
      <c r="A21" s="140">
        <v>13</v>
      </c>
      <c r="B21" s="140" t="s">
        <v>305</v>
      </c>
      <c r="C21" s="140">
        <v>6</v>
      </c>
      <c r="D21" s="140">
        <v>6</v>
      </c>
      <c r="E21" s="140">
        <v>1.8</v>
      </c>
      <c r="F21" s="140" t="s">
        <v>301</v>
      </c>
      <c r="G21" s="140" t="s">
        <v>302</v>
      </c>
      <c r="H21" s="140" t="s">
        <v>295</v>
      </c>
      <c r="I21" s="167" t="s">
        <v>296</v>
      </c>
      <c r="J21" s="168"/>
      <c r="K21" s="168"/>
      <c r="L21" s="168"/>
      <c r="M21" s="168"/>
      <c r="N21" s="169"/>
    </row>
    <row r="22" spans="1:14">
      <c r="A22" s="140">
        <v>14</v>
      </c>
      <c r="B22" s="140" t="s">
        <v>305</v>
      </c>
      <c r="C22" s="140">
        <v>10</v>
      </c>
      <c r="D22" s="140">
        <v>6</v>
      </c>
      <c r="E22" s="140">
        <v>3.8</v>
      </c>
      <c r="F22" s="140" t="s">
        <v>301</v>
      </c>
      <c r="G22" s="140" t="s">
        <v>302</v>
      </c>
      <c r="H22" s="140" t="s">
        <v>295</v>
      </c>
      <c r="I22" s="167" t="s">
        <v>296</v>
      </c>
      <c r="J22" s="168"/>
      <c r="K22" s="168"/>
      <c r="L22" s="168"/>
      <c r="M22" s="168"/>
      <c r="N22" s="169"/>
    </row>
    <row r="23" spans="1:14">
      <c r="A23" s="140">
        <v>15</v>
      </c>
      <c r="B23" s="140" t="s">
        <v>305</v>
      </c>
      <c r="C23" s="140">
        <v>10</v>
      </c>
      <c r="D23" s="140">
        <v>11</v>
      </c>
      <c r="E23" s="140">
        <v>3.6</v>
      </c>
      <c r="F23" s="140" t="s">
        <v>301</v>
      </c>
      <c r="G23" s="140" t="s">
        <v>302</v>
      </c>
      <c r="H23" s="140" t="s">
        <v>295</v>
      </c>
      <c r="I23" s="167" t="s">
        <v>296</v>
      </c>
      <c r="J23" s="168"/>
      <c r="K23" s="168"/>
      <c r="L23" s="168"/>
      <c r="M23" s="168"/>
      <c r="N23" s="169"/>
    </row>
    <row r="24" spans="1:14">
      <c r="A24" s="140">
        <v>16</v>
      </c>
      <c r="B24" s="140" t="s">
        <v>305</v>
      </c>
      <c r="C24" s="140">
        <v>11</v>
      </c>
      <c r="D24" s="140">
        <v>6</v>
      </c>
      <c r="E24" s="140">
        <v>2.7</v>
      </c>
      <c r="F24" s="140" t="s">
        <v>301</v>
      </c>
      <c r="G24" s="140" t="s">
        <v>302</v>
      </c>
      <c r="H24" s="140" t="s">
        <v>295</v>
      </c>
      <c r="I24" s="167" t="s">
        <v>296</v>
      </c>
      <c r="J24" s="168"/>
      <c r="K24" s="168"/>
      <c r="L24" s="168"/>
      <c r="M24" s="168"/>
      <c r="N24" s="169"/>
    </row>
    <row r="25" spans="1:14">
      <c r="A25" s="140">
        <v>17</v>
      </c>
      <c r="B25" s="140" t="s">
        <v>305</v>
      </c>
      <c r="C25" s="140">
        <v>58</v>
      </c>
      <c r="D25" s="140">
        <v>7</v>
      </c>
      <c r="E25" s="140">
        <v>3.7</v>
      </c>
      <c r="F25" s="140" t="s">
        <v>301</v>
      </c>
      <c r="G25" s="140" t="s">
        <v>302</v>
      </c>
      <c r="H25" s="140" t="s">
        <v>295</v>
      </c>
      <c r="I25" s="167" t="s">
        <v>296</v>
      </c>
      <c r="J25" s="168"/>
      <c r="K25" s="168"/>
      <c r="L25" s="168"/>
      <c r="M25" s="168"/>
      <c r="N25" s="169"/>
    </row>
    <row r="26" spans="1:14">
      <c r="A26" s="140">
        <v>18</v>
      </c>
      <c r="B26" s="140" t="s">
        <v>113</v>
      </c>
      <c r="C26" s="140">
        <v>82</v>
      </c>
      <c r="D26" s="140">
        <v>10</v>
      </c>
      <c r="E26" s="140">
        <v>2.7</v>
      </c>
      <c r="F26" s="140" t="s">
        <v>306</v>
      </c>
      <c r="G26" s="140" t="s">
        <v>304</v>
      </c>
      <c r="H26" s="140" t="s">
        <v>295</v>
      </c>
      <c r="I26" s="167" t="s">
        <v>296</v>
      </c>
      <c r="J26" s="168"/>
      <c r="K26" s="168"/>
      <c r="L26" s="168"/>
      <c r="M26" s="168"/>
      <c r="N26" s="169"/>
    </row>
    <row r="27" spans="1:14">
      <c r="A27" s="140">
        <v>19</v>
      </c>
      <c r="B27" s="140" t="s">
        <v>307</v>
      </c>
      <c r="C27" s="140">
        <v>30</v>
      </c>
      <c r="D27" s="140">
        <v>14</v>
      </c>
      <c r="E27" s="140">
        <v>1.8</v>
      </c>
      <c r="F27" s="140" t="s">
        <v>306</v>
      </c>
      <c r="G27" s="140" t="s">
        <v>302</v>
      </c>
      <c r="H27" s="140" t="s">
        <v>295</v>
      </c>
      <c r="I27" s="167" t="s">
        <v>296</v>
      </c>
      <c r="J27" s="168"/>
      <c r="K27" s="168"/>
      <c r="L27" s="168"/>
      <c r="M27" s="168"/>
      <c r="N27" s="169"/>
    </row>
    <row r="28" spans="1:14">
      <c r="A28" s="140">
        <v>20</v>
      </c>
      <c r="B28" s="140" t="s">
        <v>307</v>
      </c>
      <c r="C28" s="140">
        <v>37</v>
      </c>
      <c r="D28" s="140">
        <v>14</v>
      </c>
      <c r="E28" s="140">
        <v>2.4</v>
      </c>
      <c r="F28" s="140" t="s">
        <v>306</v>
      </c>
      <c r="G28" s="140" t="s">
        <v>302</v>
      </c>
      <c r="H28" s="140" t="s">
        <v>295</v>
      </c>
      <c r="I28" s="167" t="s">
        <v>296</v>
      </c>
      <c r="J28" s="168"/>
      <c r="K28" s="168"/>
      <c r="L28" s="168"/>
      <c r="M28" s="168"/>
      <c r="N28" s="169"/>
    </row>
  </sheetData>
  <mergeCells count="31">
    <mergeCell ref="A4:M4"/>
    <mergeCell ref="A6:L6"/>
    <mergeCell ref="A7:A8"/>
    <mergeCell ref="B7:B8"/>
    <mergeCell ref="C7:C8"/>
    <mergeCell ref="D7:D8"/>
    <mergeCell ref="E7:E8"/>
    <mergeCell ref="F7:F8"/>
    <mergeCell ref="G7:G8"/>
    <mergeCell ref="H7:H8"/>
    <mergeCell ref="I19:N19"/>
    <mergeCell ref="I7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26:N26"/>
    <mergeCell ref="I27:N27"/>
    <mergeCell ref="I28:N28"/>
    <mergeCell ref="I20:N20"/>
    <mergeCell ref="I21:N21"/>
    <mergeCell ref="I22:N22"/>
    <mergeCell ref="I23:N23"/>
    <mergeCell ref="I24:N24"/>
    <mergeCell ref="I25:N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36" sqref="E36"/>
    </sheetView>
  </sheetViews>
  <sheetFormatPr defaultRowHeight="15"/>
  <cols>
    <col min="1" max="1" width="18.7109375" customWidth="1"/>
    <col min="2" max="2" width="25.7109375" customWidth="1"/>
    <col min="5" max="5" width="31.5703125" customWidth="1"/>
    <col min="6" max="6" width="22.7109375" customWidth="1"/>
    <col min="7" max="7" width="39.85546875" customWidth="1"/>
    <col min="8" max="8" width="27.42578125" customWidth="1"/>
    <col min="9" max="9" width="47.42578125" customWidth="1"/>
  </cols>
  <sheetData>
    <row r="1" spans="1:9">
      <c r="A1" s="179" t="s">
        <v>81</v>
      </c>
      <c r="B1" s="179"/>
      <c r="C1" s="179"/>
      <c r="D1" s="179"/>
      <c r="E1" s="179"/>
      <c r="F1" s="179"/>
      <c r="G1" s="179"/>
      <c r="H1" s="179"/>
      <c r="I1" s="179"/>
    </row>
    <row r="2" spans="1:9">
      <c r="A2" s="179"/>
      <c r="B2" s="179"/>
      <c r="C2" s="179"/>
      <c r="D2" s="179"/>
      <c r="E2" s="179"/>
      <c r="F2" s="179"/>
      <c r="G2" s="179"/>
      <c r="H2" s="179"/>
      <c r="I2" s="179"/>
    </row>
    <row r="3" spans="1:9">
      <c r="A3" s="180" t="s">
        <v>230</v>
      </c>
      <c r="B3" s="181"/>
      <c r="C3" s="181"/>
      <c r="D3" s="181"/>
      <c r="E3" s="181"/>
      <c r="F3" s="181"/>
      <c r="G3" s="181"/>
      <c r="H3" s="181"/>
      <c r="I3" s="182"/>
    </row>
    <row r="4" spans="1:9" ht="30">
      <c r="A4" s="60" t="s">
        <v>171</v>
      </c>
      <c r="B4" s="61" t="s">
        <v>1</v>
      </c>
      <c r="C4" s="61" t="s">
        <v>2</v>
      </c>
      <c r="D4" s="61" t="s">
        <v>3</v>
      </c>
      <c r="E4" s="60" t="s">
        <v>172</v>
      </c>
      <c r="F4" s="60" t="s">
        <v>173</v>
      </c>
      <c r="G4" s="60" t="s">
        <v>174</v>
      </c>
      <c r="H4" s="60" t="s">
        <v>175</v>
      </c>
      <c r="I4" s="60" t="s">
        <v>176</v>
      </c>
    </row>
    <row r="5" spans="1:9">
      <c r="A5" s="61">
        <v>1</v>
      </c>
      <c r="B5" s="61" t="s">
        <v>231</v>
      </c>
      <c r="C5" s="61">
        <v>189</v>
      </c>
      <c r="D5" s="61">
        <v>5</v>
      </c>
      <c r="E5" s="61">
        <v>23.5</v>
      </c>
      <c r="F5" s="61" t="s">
        <v>145</v>
      </c>
      <c r="G5" s="61" t="s">
        <v>232</v>
      </c>
      <c r="H5" s="61" t="s">
        <v>233</v>
      </c>
      <c r="I5" s="61" t="s">
        <v>234</v>
      </c>
    </row>
    <row r="6" spans="1:9">
      <c r="A6" s="61">
        <f>A5+1</f>
        <v>2</v>
      </c>
      <c r="B6" s="61" t="s">
        <v>231</v>
      </c>
      <c r="C6" s="61">
        <v>354</v>
      </c>
      <c r="D6" s="61">
        <v>1</v>
      </c>
      <c r="E6" s="61">
        <v>20</v>
      </c>
      <c r="F6" s="61" t="s">
        <v>235</v>
      </c>
      <c r="G6" s="61" t="s">
        <v>232</v>
      </c>
      <c r="H6" s="61" t="s">
        <v>233</v>
      </c>
      <c r="I6" s="61" t="s">
        <v>234</v>
      </c>
    </row>
    <row r="7" spans="1:9">
      <c r="A7" s="61">
        <f t="shared" ref="A7:A26" si="0">A6+1</f>
        <v>3</v>
      </c>
      <c r="B7" s="61" t="s">
        <v>236</v>
      </c>
      <c r="C7" s="61">
        <v>11</v>
      </c>
      <c r="D7" s="61">
        <v>2</v>
      </c>
      <c r="E7" s="61">
        <v>13</v>
      </c>
      <c r="F7" s="61" t="s">
        <v>235</v>
      </c>
      <c r="G7" s="61" t="s">
        <v>232</v>
      </c>
      <c r="H7" s="61" t="s">
        <v>233</v>
      </c>
      <c r="I7" s="61" t="s">
        <v>234</v>
      </c>
    </row>
    <row r="8" spans="1:9">
      <c r="A8" s="61">
        <f t="shared" si="0"/>
        <v>4</v>
      </c>
      <c r="B8" s="61" t="s">
        <v>236</v>
      </c>
      <c r="C8" s="61">
        <v>39</v>
      </c>
      <c r="D8" s="61">
        <v>8</v>
      </c>
      <c r="E8" s="61">
        <v>7</v>
      </c>
      <c r="F8" s="61" t="s">
        <v>235</v>
      </c>
      <c r="G8" s="61" t="s">
        <v>232</v>
      </c>
      <c r="H8" s="61" t="s">
        <v>233</v>
      </c>
      <c r="I8" s="61" t="s">
        <v>234</v>
      </c>
    </row>
    <row r="9" spans="1:9">
      <c r="A9" s="61">
        <f t="shared" si="0"/>
        <v>5</v>
      </c>
      <c r="B9" s="61" t="s">
        <v>237</v>
      </c>
      <c r="C9" s="61">
        <v>53</v>
      </c>
      <c r="D9" s="61">
        <v>12</v>
      </c>
      <c r="E9" s="61">
        <v>4.0999999999999996</v>
      </c>
      <c r="F9" s="61" t="s">
        <v>235</v>
      </c>
      <c r="G9" s="61" t="s">
        <v>232</v>
      </c>
      <c r="H9" s="61" t="s">
        <v>233</v>
      </c>
      <c r="I9" s="61" t="s">
        <v>234</v>
      </c>
    </row>
    <row r="10" spans="1:9">
      <c r="A10" s="61">
        <f t="shared" si="0"/>
        <v>6</v>
      </c>
      <c r="B10" s="61" t="s">
        <v>237</v>
      </c>
      <c r="C10" s="61">
        <v>137</v>
      </c>
      <c r="D10" s="61">
        <v>16</v>
      </c>
      <c r="E10" s="61">
        <v>5</v>
      </c>
      <c r="F10" s="61" t="s">
        <v>235</v>
      </c>
      <c r="G10" s="61" t="s">
        <v>232</v>
      </c>
      <c r="H10" s="61" t="s">
        <v>233</v>
      </c>
      <c r="I10" s="61" t="s">
        <v>234</v>
      </c>
    </row>
    <row r="11" spans="1:9">
      <c r="A11" s="61">
        <f t="shared" si="0"/>
        <v>7</v>
      </c>
      <c r="B11" s="61" t="s">
        <v>237</v>
      </c>
      <c r="C11" s="61">
        <v>317</v>
      </c>
      <c r="D11" s="61">
        <v>11</v>
      </c>
      <c r="E11" s="61">
        <v>8.6</v>
      </c>
      <c r="F11" s="61" t="s">
        <v>235</v>
      </c>
      <c r="G11" s="61" t="s">
        <v>232</v>
      </c>
      <c r="H11" s="61" t="s">
        <v>233</v>
      </c>
      <c r="I11" s="61" t="s">
        <v>234</v>
      </c>
    </row>
    <row r="12" spans="1:9">
      <c r="A12" s="61">
        <f t="shared" si="0"/>
        <v>8</v>
      </c>
      <c r="B12" s="61" t="s">
        <v>237</v>
      </c>
      <c r="C12" s="61">
        <v>320</v>
      </c>
      <c r="D12" s="61">
        <v>36</v>
      </c>
      <c r="E12" s="61">
        <v>2.2999999999999998</v>
      </c>
      <c r="F12" s="61" t="s">
        <v>235</v>
      </c>
      <c r="G12" s="61" t="s">
        <v>232</v>
      </c>
      <c r="H12" s="61" t="s">
        <v>233</v>
      </c>
      <c r="I12" s="61" t="s">
        <v>234</v>
      </c>
    </row>
    <row r="13" spans="1:9">
      <c r="A13" s="61">
        <f t="shared" si="0"/>
        <v>9</v>
      </c>
      <c r="B13" s="61" t="s">
        <v>238</v>
      </c>
      <c r="C13" s="61">
        <v>202</v>
      </c>
      <c r="D13" s="61">
        <v>13</v>
      </c>
      <c r="E13" s="61">
        <v>5.7</v>
      </c>
      <c r="F13" s="61" t="s">
        <v>145</v>
      </c>
      <c r="G13" s="61" t="s">
        <v>232</v>
      </c>
      <c r="H13" s="61" t="s">
        <v>233</v>
      </c>
      <c r="I13" s="61" t="s">
        <v>234</v>
      </c>
    </row>
    <row r="14" spans="1:9">
      <c r="A14" s="61">
        <f t="shared" si="0"/>
        <v>10</v>
      </c>
      <c r="B14" s="61" t="s">
        <v>238</v>
      </c>
      <c r="C14" s="61">
        <v>295</v>
      </c>
      <c r="D14" s="61">
        <v>1</v>
      </c>
      <c r="E14" s="61">
        <v>2.5</v>
      </c>
      <c r="F14" s="61" t="s">
        <v>145</v>
      </c>
      <c r="G14" s="61" t="s">
        <v>232</v>
      </c>
      <c r="H14" s="61" t="s">
        <v>233</v>
      </c>
      <c r="I14" s="61" t="s">
        <v>234</v>
      </c>
    </row>
    <row r="15" spans="1:9">
      <c r="A15" s="61">
        <f t="shared" si="0"/>
        <v>11</v>
      </c>
      <c r="B15" s="61" t="s">
        <v>238</v>
      </c>
      <c r="C15" s="61">
        <v>334</v>
      </c>
      <c r="D15" s="61">
        <v>12</v>
      </c>
      <c r="E15" s="61">
        <v>13</v>
      </c>
      <c r="F15" s="61" t="s">
        <v>145</v>
      </c>
      <c r="G15" s="61" t="s">
        <v>232</v>
      </c>
      <c r="H15" s="61" t="s">
        <v>233</v>
      </c>
      <c r="I15" s="61" t="s">
        <v>234</v>
      </c>
    </row>
    <row r="16" spans="1:9">
      <c r="A16" s="61">
        <f t="shared" si="0"/>
        <v>12</v>
      </c>
      <c r="B16" s="61" t="s">
        <v>238</v>
      </c>
      <c r="C16" s="61">
        <v>335</v>
      </c>
      <c r="D16" s="61">
        <v>3</v>
      </c>
      <c r="E16" s="61">
        <v>22.2</v>
      </c>
      <c r="F16" s="61" t="s">
        <v>145</v>
      </c>
      <c r="G16" s="61" t="s">
        <v>232</v>
      </c>
      <c r="H16" s="61" t="s">
        <v>233</v>
      </c>
      <c r="I16" s="61" t="s">
        <v>234</v>
      </c>
    </row>
    <row r="17" spans="1:9">
      <c r="A17" s="61">
        <f t="shared" si="0"/>
        <v>13</v>
      </c>
      <c r="B17" s="61" t="s">
        <v>238</v>
      </c>
      <c r="C17" s="61">
        <v>336</v>
      </c>
      <c r="D17" s="61">
        <v>3</v>
      </c>
      <c r="E17" s="61">
        <v>3.7</v>
      </c>
      <c r="F17" s="61" t="s">
        <v>145</v>
      </c>
      <c r="G17" s="61" t="s">
        <v>232</v>
      </c>
      <c r="H17" s="61" t="s">
        <v>233</v>
      </c>
      <c r="I17" s="61" t="s">
        <v>234</v>
      </c>
    </row>
    <row r="18" spans="1:9">
      <c r="A18" s="61">
        <f t="shared" si="0"/>
        <v>14</v>
      </c>
      <c r="B18" s="61" t="s">
        <v>238</v>
      </c>
      <c r="C18" s="61">
        <v>203</v>
      </c>
      <c r="D18" s="61">
        <v>8</v>
      </c>
      <c r="E18" s="61">
        <v>10.3</v>
      </c>
      <c r="F18" s="61" t="s">
        <v>235</v>
      </c>
      <c r="G18" s="61" t="s">
        <v>232</v>
      </c>
      <c r="H18" s="61" t="s">
        <v>233</v>
      </c>
      <c r="I18" s="61" t="s">
        <v>234</v>
      </c>
    </row>
    <row r="19" spans="1:9">
      <c r="A19" s="61">
        <f t="shared" si="0"/>
        <v>15</v>
      </c>
      <c r="B19" s="61" t="s">
        <v>238</v>
      </c>
      <c r="C19" s="61">
        <v>203</v>
      </c>
      <c r="D19" s="61">
        <v>9</v>
      </c>
      <c r="E19" s="61">
        <v>1</v>
      </c>
      <c r="F19" s="61" t="s">
        <v>235</v>
      </c>
      <c r="G19" s="61" t="s">
        <v>232</v>
      </c>
      <c r="H19" s="61" t="s">
        <v>233</v>
      </c>
      <c r="I19" s="61" t="s">
        <v>234</v>
      </c>
    </row>
    <row r="20" spans="1:9">
      <c r="A20" s="61">
        <f t="shared" si="0"/>
        <v>16</v>
      </c>
      <c r="B20" s="61" t="s">
        <v>238</v>
      </c>
      <c r="C20" s="61">
        <v>263</v>
      </c>
      <c r="D20" s="61">
        <v>5</v>
      </c>
      <c r="E20" s="61">
        <v>5.2</v>
      </c>
      <c r="F20" s="61" t="s">
        <v>235</v>
      </c>
      <c r="G20" s="61" t="s">
        <v>232</v>
      </c>
      <c r="H20" s="61" t="s">
        <v>233</v>
      </c>
      <c r="I20" s="61" t="s">
        <v>234</v>
      </c>
    </row>
    <row r="21" spans="1:9">
      <c r="A21" s="61">
        <f t="shared" si="0"/>
        <v>17</v>
      </c>
      <c r="B21" s="61" t="s">
        <v>238</v>
      </c>
      <c r="C21" s="61">
        <v>263</v>
      </c>
      <c r="D21" s="61">
        <v>14</v>
      </c>
      <c r="E21" s="61">
        <v>3.5</v>
      </c>
      <c r="F21" s="61" t="s">
        <v>235</v>
      </c>
      <c r="G21" s="61" t="s">
        <v>232</v>
      </c>
      <c r="H21" s="61" t="s">
        <v>233</v>
      </c>
      <c r="I21" s="61" t="s">
        <v>234</v>
      </c>
    </row>
    <row r="22" spans="1:9">
      <c r="A22" s="61">
        <f t="shared" si="0"/>
        <v>18</v>
      </c>
      <c r="B22" s="61" t="s">
        <v>239</v>
      </c>
      <c r="C22" s="61">
        <v>281</v>
      </c>
      <c r="D22" s="61">
        <v>3</v>
      </c>
      <c r="E22" s="61">
        <v>2</v>
      </c>
      <c r="F22" s="61" t="s">
        <v>235</v>
      </c>
      <c r="G22" s="61" t="s">
        <v>232</v>
      </c>
      <c r="H22" s="61" t="s">
        <v>233</v>
      </c>
      <c r="I22" s="61" t="s">
        <v>234</v>
      </c>
    </row>
    <row r="23" spans="1:9">
      <c r="A23" s="61">
        <f t="shared" si="0"/>
        <v>19</v>
      </c>
      <c r="B23" s="61" t="s">
        <v>239</v>
      </c>
      <c r="C23" s="61">
        <v>281</v>
      </c>
      <c r="D23" s="61">
        <v>19</v>
      </c>
      <c r="E23" s="61">
        <v>3.1</v>
      </c>
      <c r="F23" s="61" t="s">
        <v>235</v>
      </c>
      <c r="G23" s="61" t="s">
        <v>232</v>
      </c>
      <c r="H23" s="61" t="s">
        <v>233</v>
      </c>
      <c r="I23" s="61" t="s">
        <v>234</v>
      </c>
    </row>
    <row r="24" spans="1:9">
      <c r="A24" s="61">
        <f t="shared" si="0"/>
        <v>20</v>
      </c>
      <c r="B24" s="61" t="s">
        <v>239</v>
      </c>
      <c r="C24" s="61">
        <v>281</v>
      </c>
      <c r="D24" s="61">
        <v>26</v>
      </c>
      <c r="E24" s="61">
        <v>5</v>
      </c>
      <c r="F24" s="61" t="s">
        <v>235</v>
      </c>
      <c r="G24" s="61" t="s">
        <v>232</v>
      </c>
      <c r="H24" s="61" t="s">
        <v>233</v>
      </c>
      <c r="I24" s="61" t="s">
        <v>234</v>
      </c>
    </row>
    <row r="25" spans="1:9">
      <c r="A25" s="61">
        <f t="shared" si="0"/>
        <v>21</v>
      </c>
      <c r="B25" s="61" t="s">
        <v>239</v>
      </c>
      <c r="C25" s="61">
        <v>321</v>
      </c>
      <c r="D25" s="61">
        <v>4</v>
      </c>
      <c r="E25" s="61">
        <v>4.0999999999999996</v>
      </c>
      <c r="F25" s="61" t="s">
        <v>235</v>
      </c>
      <c r="G25" s="61" t="s">
        <v>232</v>
      </c>
      <c r="H25" s="61" t="s">
        <v>233</v>
      </c>
      <c r="I25" s="61" t="s">
        <v>234</v>
      </c>
    </row>
    <row r="26" spans="1:9">
      <c r="A26" s="61">
        <f t="shared" si="0"/>
        <v>22</v>
      </c>
      <c r="B26" s="61" t="s">
        <v>239</v>
      </c>
      <c r="C26" s="61">
        <v>321</v>
      </c>
      <c r="D26" s="61">
        <v>7</v>
      </c>
      <c r="E26" s="61">
        <v>5</v>
      </c>
      <c r="F26" s="61" t="s">
        <v>235</v>
      </c>
      <c r="G26" s="61" t="s">
        <v>232</v>
      </c>
      <c r="H26" s="61" t="s">
        <v>233</v>
      </c>
      <c r="I26" s="61" t="s">
        <v>234</v>
      </c>
    </row>
    <row r="27" spans="1:9">
      <c r="A27" s="1"/>
      <c r="B27" s="1"/>
      <c r="C27" s="1"/>
      <c r="D27" s="1"/>
      <c r="E27" s="1"/>
      <c r="F27" s="1"/>
      <c r="G27" s="1"/>
      <c r="H27" s="1"/>
      <c r="I27" s="38"/>
    </row>
    <row r="28" spans="1:9">
      <c r="A28" s="1"/>
      <c r="B28" s="1"/>
      <c r="C28" s="1"/>
      <c r="D28" s="1"/>
      <c r="E28" s="1"/>
      <c r="F28" s="1"/>
      <c r="G28" s="1"/>
      <c r="H28" s="1"/>
      <c r="I28" s="38"/>
    </row>
  </sheetData>
  <mergeCells count="2">
    <mergeCell ref="A1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5" sqref="A5:I68"/>
    </sheetView>
  </sheetViews>
  <sheetFormatPr defaultRowHeight="15"/>
  <cols>
    <col min="2" max="2" width="15.5703125" customWidth="1"/>
    <col min="6" max="6" width="15.42578125" customWidth="1"/>
    <col min="7" max="7" width="20" customWidth="1"/>
    <col min="8" max="8" width="17.5703125" customWidth="1"/>
    <col min="9" max="9" width="40.85546875" customWidth="1"/>
    <col min="10" max="10" width="25.140625" hidden="1" customWidth="1"/>
  </cols>
  <sheetData>
    <row r="1" spans="1:10">
      <c r="B1" s="145"/>
      <c r="C1" s="145"/>
      <c r="D1" s="145"/>
      <c r="E1" s="145"/>
      <c r="F1" s="145"/>
      <c r="G1" s="145"/>
      <c r="H1" s="145"/>
      <c r="I1" s="145"/>
      <c r="J1" s="145"/>
    </row>
    <row r="2" spans="1:10">
      <c r="B2" s="145"/>
      <c r="C2" s="145"/>
      <c r="D2" s="145"/>
      <c r="E2" s="145"/>
      <c r="F2" s="145"/>
      <c r="G2" s="145"/>
      <c r="H2" s="145"/>
      <c r="I2" s="145"/>
      <c r="J2" s="145"/>
    </row>
    <row r="3" spans="1:10">
      <c r="B3" s="145"/>
      <c r="C3" s="145"/>
      <c r="D3" s="145"/>
      <c r="E3" s="145"/>
      <c r="F3" s="145"/>
      <c r="G3" s="145"/>
      <c r="H3" s="145"/>
      <c r="I3" s="145"/>
      <c r="J3" s="145"/>
    </row>
    <row r="4" spans="1:10" ht="8.25" customHeight="1" thickBot="1">
      <c r="D4" s="9"/>
    </row>
    <row r="5" spans="1:10" ht="54.75" customHeight="1" thickBot="1">
      <c r="A5" s="147" t="s">
        <v>177</v>
      </c>
      <c r="B5" s="147"/>
      <c r="C5" s="147"/>
      <c r="D5" s="147"/>
      <c r="E5" s="147"/>
      <c r="F5" s="147"/>
      <c r="G5" s="147"/>
      <c r="H5" s="147"/>
      <c r="I5" s="147"/>
      <c r="J5" s="4"/>
    </row>
    <row r="6" spans="1:10" ht="30.75" thickBot="1">
      <c r="A6" s="46" t="s">
        <v>12</v>
      </c>
      <c r="B6" s="46" t="s">
        <v>1</v>
      </c>
      <c r="C6" s="46" t="s">
        <v>2</v>
      </c>
      <c r="D6" s="46" t="s">
        <v>3</v>
      </c>
      <c r="E6" s="46" t="s">
        <v>4</v>
      </c>
      <c r="F6" s="20" t="s">
        <v>55</v>
      </c>
      <c r="G6" s="20" t="s">
        <v>56</v>
      </c>
      <c r="H6" s="21" t="s">
        <v>57</v>
      </c>
      <c r="I6" s="47" t="s">
        <v>178</v>
      </c>
      <c r="J6" s="2"/>
    </row>
    <row r="7" spans="1:10" ht="30">
      <c r="A7" s="22">
        <v>1</v>
      </c>
      <c r="B7" s="48" t="s">
        <v>63</v>
      </c>
      <c r="C7" s="48">
        <v>41</v>
      </c>
      <c r="D7" s="48">
        <v>23</v>
      </c>
      <c r="E7" s="48">
        <v>3</v>
      </c>
      <c r="F7" s="49" t="s">
        <v>179</v>
      </c>
      <c r="G7" s="49" t="s">
        <v>61</v>
      </c>
      <c r="H7" s="48" t="s">
        <v>180</v>
      </c>
      <c r="I7" s="23" t="s">
        <v>62</v>
      </c>
      <c r="J7" s="2"/>
    </row>
    <row r="8" spans="1:10" ht="30">
      <c r="A8" s="48">
        <v>2</v>
      </c>
      <c r="B8" s="48" t="s">
        <v>63</v>
      </c>
      <c r="C8" s="48">
        <v>41</v>
      </c>
      <c r="D8" s="48">
        <v>33</v>
      </c>
      <c r="E8" s="48">
        <v>4</v>
      </c>
      <c r="F8" s="49" t="s">
        <v>179</v>
      </c>
      <c r="G8" s="49" t="s">
        <v>61</v>
      </c>
      <c r="H8" s="48" t="s">
        <v>181</v>
      </c>
      <c r="I8" s="23" t="s">
        <v>62</v>
      </c>
      <c r="J8" s="2"/>
    </row>
    <row r="9" spans="1:10" ht="30">
      <c r="A9" s="22">
        <v>3</v>
      </c>
      <c r="B9" s="48" t="s">
        <v>63</v>
      </c>
      <c r="C9" s="48">
        <v>41</v>
      </c>
      <c r="D9" s="48">
        <v>38</v>
      </c>
      <c r="E9" s="48">
        <v>2.8</v>
      </c>
      <c r="F9" s="49" t="s">
        <v>179</v>
      </c>
      <c r="G9" s="49" t="s">
        <v>61</v>
      </c>
      <c r="H9" s="48" t="s">
        <v>182</v>
      </c>
      <c r="I9" s="23" t="s">
        <v>62</v>
      </c>
      <c r="J9" s="2"/>
    </row>
    <row r="10" spans="1:10" ht="30">
      <c r="A10" s="48">
        <v>4</v>
      </c>
      <c r="B10" s="48" t="s">
        <v>63</v>
      </c>
      <c r="C10" s="48">
        <v>44</v>
      </c>
      <c r="D10" s="48">
        <v>47</v>
      </c>
      <c r="E10" s="48">
        <v>5.9</v>
      </c>
      <c r="F10" s="49" t="s">
        <v>179</v>
      </c>
      <c r="G10" s="49" t="s">
        <v>61</v>
      </c>
      <c r="H10" s="48" t="s">
        <v>183</v>
      </c>
      <c r="I10" s="23" t="s">
        <v>62</v>
      </c>
      <c r="J10" s="2"/>
    </row>
    <row r="11" spans="1:10" ht="30">
      <c r="A11" s="22">
        <v>5</v>
      </c>
      <c r="B11" s="48" t="s">
        <v>63</v>
      </c>
      <c r="C11" s="48">
        <v>49</v>
      </c>
      <c r="D11" s="48">
        <v>31</v>
      </c>
      <c r="E11" s="48">
        <v>2.1</v>
      </c>
      <c r="F11" s="49" t="s">
        <v>179</v>
      </c>
      <c r="G11" s="49" t="s">
        <v>61</v>
      </c>
      <c r="H11" s="48" t="s">
        <v>184</v>
      </c>
      <c r="I11" s="23" t="s">
        <v>62</v>
      </c>
      <c r="J11" s="2"/>
    </row>
    <row r="12" spans="1:10" ht="30">
      <c r="A12" s="48">
        <v>6</v>
      </c>
      <c r="B12" s="48" t="s">
        <v>63</v>
      </c>
      <c r="C12" s="48">
        <v>57</v>
      </c>
      <c r="D12" s="48">
        <v>5</v>
      </c>
      <c r="E12" s="48">
        <v>1.6</v>
      </c>
      <c r="F12" s="49" t="s">
        <v>65</v>
      </c>
      <c r="G12" s="49" t="s">
        <v>61</v>
      </c>
      <c r="H12" s="48" t="s">
        <v>185</v>
      </c>
      <c r="I12" s="23" t="s">
        <v>62</v>
      </c>
      <c r="J12" s="2"/>
    </row>
    <row r="13" spans="1:10" ht="30">
      <c r="A13" s="22">
        <v>7</v>
      </c>
      <c r="B13" s="48" t="s">
        <v>63</v>
      </c>
      <c r="C13" s="48">
        <v>57</v>
      </c>
      <c r="D13" s="48">
        <v>6</v>
      </c>
      <c r="E13" s="48">
        <v>2</v>
      </c>
      <c r="F13" s="49" t="s">
        <v>65</v>
      </c>
      <c r="G13" s="49" t="s">
        <v>61</v>
      </c>
      <c r="H13" s="48" t="s">
        <v>186</v>
      </c>
      <c r="I13" s="23" t="s">
        <v>62</v>
      </c>
      <c r="J13" s="2"/>
    </row>
    <row r="14" spans="1:10" ht="30">
      <c r="A14" s="48">
        <v>8</v>
      </c>
      <c r="B14" s="48" t="s">
        <v>63</v>
      </c>
      <c r="C14" s="48">
        <v>56</v>
      </c>
      <c r="D14" s="48">
        <v>15</v>
      </c>
      <c r="E14" s="48">
        <v>5.9</v>
      </c>
      <c r="F14" s="49" t="s">
        <v>187</v>
      </c>
      <c r="G14" s="49" t="s">
        <v>61</v>
      </c>
      <c r="H14" s="48" t="s">
        <v>188</v>
      </c>
      <c r="I14" s="23" t="s">
        <v>62</v>
      </c>
      <c r="J14" s="2"/>
    </row>
    <row r="15" spans="1:10" ht="30">
      <c r="A15" s="22">
        <v>15</v>
      </c>
      <c r="B15" s="48" t="s">
        <v>63</v>
      </c>
      <c r="C15" s="48">
        <v>63</v>
      </c>
      <c r="D15" s="48">
        <v>31</v>
      </c>
      <c r="E15" s="48">
        <v>3.4</v>
      </c>
      <c r="F15" s="48" t="s">
        <v>64</v>
      </c>
      <c r="G15" s="49" t="s">
        <v>61</v>
      </c>
      <c r="H15" s="48" t="s">
        <v>189</v>
      </c>
      <c r="I15" s="23" t="s">
        <v>62</v>
      </c>
      <c r="J15" s="2"/>
    </row>
    <row r="16" spans="1:10" ht="30">
      <c r="A16" s="22">
        <v>20</v>
      </c>
      <c r="B16" s="48" t="s">
        <v>63</v>
      </c>
      <c r="C16" s="48">
        <v>4</v>
      </c>
      <c r="D16" s="48">
        <v>15</v>
      </c>
      <c r="E16" s="48">
        <v>13.5</v>
      </c>
      <c r="F16" s="48" t="s">
        <v>190</v>
      </c>
      <c r="G16" s="49" t="s">
        <v>61</v>
      </c>
      <c r="H16" s="48" t="s">
        <v>191</v>
      </c>
      <c r="I16" s="23" t="s">
        <v>62</v>
      </c>
      <c r="J16" s="2"/>
    </row>
    <row r="17" spans="1:10" ht="30">
      <c r="A17" s="22">
        <v>21</v>
      </c>
      <c r="B17" s="48" t="s">
        <v>63</v>
      </c>
      <c r="C17" s="48">
        <v>12</v>
      </c>
      <c r="D17" s="48">
        <v>31</v>
      </c>
      <c r="E17" s="48">
        <v>5.0999999999999996</v>
      </c>
      <c r="F17" s="48" t="s">
        <v>192</v>
      </c>
      <c r="G17" s="49" t="s">
        <v>61</v>
      </c>
      <c r="H17" s="48" t="s">
        <v>193</v>
      </c>
      <c r="I17" s="23" t="s">
        <v>62</v>
      </c>
      <c r="J17" s="2"/>
    </row>
    <row r="18" spans="1:10" ht="30">
      <c r="A18" s="22">
        <v>22</v>
      </c>
      <c r="B18" s="48" t="s">
        <v>63</v>
      </c>
      <c r="C18" s="48">
        <v>12</v>
      </c>
      <c r="D18" s="48">
        <v>21</v>
      </c>
      <c r="E18" s="48">
        <v>7.2</v>
      </c>
      <c r="F18" s="48" t="s">
        <v>192</v>
      </c>
      <c r="G18" s="49" t="s">
        <v>61</v>
      </c>
      <c r="H18" s="48" t="s">
        <v>194</v>
      </c>
      <c r="I18" s="23" t="s">
        <v>62</v>
      </c>
      <c r="J18" s="2"/>
    </row>
    <row r="19" spans="1:10" ht="15" customHeight="1">
      <c r="A19" s="22">
        <v>23</v>
      </c>
      <c r="B19" s="48" t="s">
        <v>63</v>
      </c>
      <c r="C19" s="48">
        <v>12</v>
      </c>
      <c r="D19" s="48">
        <v>32</v>
      </c>
      <c r="E19" s="48">
        <v>4.0999999999999996</v>
      </c>
      <c r="F19" s="48" t="s">
        <v>192</v>
      </c>
      <c r="G19" s="49" t="s">
        <v>61</v>
      </c>
      <c r="H19" s="48" t="s">
        <v>195</v>
      </c>
      <c r="I19" s="23" t="s">
        <v>62</v>
      </c>
      <c r="J19" s="2"/>
    </row>
    <row r="20" spans="1:10" ht="30">
      <c r="A20" s="22">
        <v>24</v>
      </c>
      <c r="B20" s="49" t="s">
        <v>66</v>
      </c>
      <c r="C20" s="49">
        <v>44</v>
      </c>
      <c r="D20" s="49">
        <v>6</v>
      </c>
      <c r="E20" s="49">
        <v>2</v>
      </c>
      <c r="F20" s="49" t="s">
        <v>196</v>
      </c>
      <c r="G20" s="49" t="s">
        <v>197</v>
      </c>
      <c r="H20" s="50">
        <v>44805</v>
      </c>
      <c r="I20" s="49" t="s">
        <v>62</v>
      </c>
      <c r="J20" s="2"/>
    </row>
    <row r="21" spans="1:10" ht="30">
      <c r="A21" s="22">
        <v>25</v>
      </c>
      <c r="B21" s="49" t="s">
        <v>66</v>
      </c>
      <c r="C21" s="49">
        <v>42</v>
      </c>
      <c r="D21" s="49">
        <v>13</v>
      </c>
      <c r="E21" s="49">
        <v>11</v>
      </c>
      <c r="F21" s="49" t="s">
        <v>196</v>
      </c>
      <c r="G21" s="49" t="s">
        <v>197</v>
      </c>
      <c r="H21" s="50">
        <v>44809</v>
      </c>
      <c r="I21" s="49" t="s">
        <v>62</v>
      </c>
      <c r="J21" s="2"/>
    </row>
    <row r="22" spans="1:10" ht="30">
      <c r="A22" s="22">
        <v>26</v>
      </c>
      <c r="B22" s="49" t="s">
        <v>66</v>
      </c>
      <c r="C22" s="49">
        <v>44</v>
      </c>
      <c r="D22" s="49">
        <v>5</v>
      </c>
      <c r="E22" s="49">
        <v>16.5</v>
      </c>
      <c r="F22" s="49" t="s">
        <v>196</v>
      </c>
      <c r="G22" s="49" t="s">
        <v>197</v>
      </c>
      <c r="H22" s="50">
        <v>44813</v>
      </c>
      <c r="I22" s="49" t="s">
        <v>62</v>
      </c>
      <c r="J22" s="2"/>
    </row>
    <row r="23" spans="1:10" ht="30">
      <c r="A23" s="22">
        <v>27</v>
      </c>
      <c r="B23" s="49" t="s">
        <v>66</v>
      </c>
      <c r="C23" s="49">
        <v>44</v>
      </c>
      <c r="D23" s="49">
        <v>11</v>
      </c>
      <c r="E23" s="49">
        <v>2.8</v>
      </c>
      <c r="F23" s="49" t="s">
        <v>196</v>
      </c>
      <c r="G23" s="49" t="s">
        <v>197</v>
      </c>
      <c r="H23" s="50">
        <v>44817</v>
      </c>
      <c r="I23" s="49" t="s">
        <v>62</v>
      </c>
      <c r="J23" s="2"/>
    </row>
    <row r="24" spans="1:10" ht="30">
      <c r="A24" s="22">
        <v>28</v>
      </c>
      <c r="B24" s="49" t="s">
        <v>66</v>
      </c>
      <c r="C24" s="49">
        <v>4</v>
      </c>
      <c r="D24" s="51" t="s">
        <v>198</v>
      </c>
      <c r="E24" s="49">
        <v>11.6</v>
      </c>
      <c r="F24" s="49" t="s">
        <v>67</v>
      </c>
      <c r="G24" s="49" t="s">
        <v>68</v>
      </c>
      <c r="H24" s="50">
        <v>44819</v>
      </c>
      <c r="I24" s="49" t="s">
        <v>62</v>
      </c>
      <c r="J24" s="2"/>
    </row>
    <row r="25" spans="1:10" ht="30">
      <c r="A25" s="22">
        <v>29</v>
      </c>
      <c r="B25" s="49" t="s">
        <v>66</v>
      </c>
      <c r="C25" s="49">
        <v>5</v>
      </c>
      <c r="D25" s="49">
        <v>14</v>
      </c>
      <c r="E25" s="49">
        <v>0.9</v>
      </c>
      <c r="F25" s="49" t="s">
        <v>67</v>
      </c>
      <c r="G25" s="49" t="s">
        <v>68</v>
      </c>
      <c r="H25" s="50">
        <v>44823</v>
      </c>
      <c r="I25" s="49" t="s">
        <v>62</v>
      </c>
      <c r="J25" s="1"/>
    </row>
    <row r="26" spans="1:10" ht="30">
      <c r="A26" s="22">
        <v>30</v>
      </c>
      <c r="B26" s="49" t="s">
        <v>66</v>
      </c>
      <c r="C26" s="49">
        <v>5</v>
      </c>
      <c r="D26" s="49">
        <v>16</v>
      </c>
      <c r="E26" s="49">
        <v>2.6</v>
      </c>
      <c r="F26" s="49" t="s">
        <v>67</v>
      </c>
      <c r="G26" s="49" t="s">
        <v>68</v>
      </c>
      <c r="H26" s="50">
        <v>44825</v>
      </c>
      <c r="I26" s="49" t="s">
        <v>62</v>
      </c>
      <c r="J26" s="2"/>
    </row>
    <row r="27" spans="1:10" ht="30">
      <c r="A27" s="22">
        <v>31</v>
      </c>
      <c r="B27" s="49" t="s">
        <v>66</v>
      </c>
      <c r="C27" s="49">
        <v>6</v>
      </c>
      <c r="D27" s="49">
        <v>20</v>
      </c>
      <c r="E27" s="49">
        <v>8.5</v>
      </c>
      <c r="F27" s="49" t="s">
        <v>67</v>
      </c>
      <c r="G27" s="49" t="s">
        <v>68</v>
      </c>
      <c r="H27" s="50">
        <v>44830</v>
      </c>
      <c r="I27" s="49" t="s">
        <v>62</v>
      </c>
      <c r="J27" s="2"/>
    </row>
    <row r="28" spans="1:10" ht="30">
      <c r="A28" s="22">
        <v>32</v>
      </c>
      <c r="B28" s="49" t="s">
        <v>66</v>
      </c>
      <c r="C28" s="49">
        <v>6</v>
      </c>
      <c r="D28" s="49">
        <v>23</v>
      </c>
      <c r="E28" s="49">
        <v>1.5</v>
      </c>
      <c r="F28" s="49" t="s">
        <v>67</v>
      </c>
      <c r="G28" s="49" t="s">
        <v>68</v>
      </c>
      <c r="H28" s="50">
        <v>44832</v>
      </c>
      <c r="I28" s="49" t="s">
        <v>62</v>
      </c>
      <c r="J28" s="2"/>
    </row>
    <row r="29" spans="1:10" ht="30">
      <c r="A29" s="22">
        <v>33</v>
      </c>
      <c r="B29" s="49" t="s">
        <v>66</v>
      </c>
      <c r="C29" s="49">
        <v>6</v>
      </c>
      <c r="D29" s="49">
        <v>25</v>
      </c>
      <c r="E29" s="49">
        <v>4.2</v>
      </c>
      <c r="F29" s="49" t="s">
        <v>67</v>
      </c>
      <c r="G29" s="49" t="s">
        <v>68</v>
      </c>
      <c r="H29" s="50">
        <v>44833</v>
      </c>
      <c r="I29" s="49" t="s">
        <v>62</v>
      </c>
      <c r="J29" s="2"/>
    </row>
    <row r="30" spans="1:10" s="7" customFormat="1" ht="30">
      <c r="A30" s="22">
        <v>34</v>
      </c>
      <c r="B30" s="49" t="s">
        <v>66</v>
      </c>
      <c r="C30" s="49">
        <v>6</v>
      </c>
      <c r="D30" s="49">
        <v>26</v>
      </c>
      <c r="E30" s="49">
        <v>0.8</v>
      </c>
      <c r="F30" s="49" t="s">
        <v>67</v>
      </c>
      <c r="G30" s="49" t="s">
        <v>68</v>
      </c>
      <c r="H30" s="50">
        <v>44834</v>
      </c>
      <c r="I30" s="49" t="s">
        <v>62</v>
      </c>
      <c r="J30" s="3"/>
    </row>
    <row r="31" spans="1:10" ht="30">
      <c r="A31" s="22">
        <v>35</v>
      </c>
      <c r="B31" s="49" t="s">
        <v>66</v>
      </c>
      <c r="C31" s="49">
        <v>38</v>
      </c>
      <c r="D31" s="49">
        <v>6</v>
      </c>
      <c r="E31" s="49">
        <v>1.2</v>
      </c>
      <c r="F31" s="49" t="s">
        <v>196</v>
      </c>
      <c r="G31" s="49" t="s">
        <v>197</v>
      </c>
      <c r="H31" s="50">
        <v>44834</v>
      </c>
      <c r="I31" s="49" t="s">
        <v>62</v>
      </c>
      <c r="J31" s="1"/>
    </row>
    <row r="32" spans="1:10" ht="30">
      <c r="A32" s="22">
        <v>36</v>
      </c>
      <c r="B32" s="52" t="s">
        <v>69</v>
      </c>
      <c r="C32" s="52">
        <v>81</v>
      </c>
      <c r="D32" s="52">
        <v>18</v>
      </c>
      <c r="E32" s="52">
        <v>2.7</v>
      </c>
      <c r="F32" s="53" t="s">
        <v>70</v>
      </c>
      <c r="G32" s="53" t="s">
        <v>71</v>
      </c>
      <c r="H32" s="52" t="s">
        <v>199</v>
      </c>
      <c r="I32" s="24" t="s">
        <v>62</v>
      </c>
      <c r="J32" s="2"/>
    </row>
    <row r="33" spans="1:10" ht="30">
      <c r="A33" s="22">
        <v>37</v>
      </c>
      <c r="B33" s="52" t="s">
        <v>69</v>
      </c>
      <c r="C33" s="52">
        <v>79</v>
      </c>
      <c r="D33" s="52">
        <v>21</v>
      </c>
      <c r="E33" s="52">
        <v>0.2</v>
      </c>
      <c r="F33" s="53" t="s">
        <v>72</v>
      </c>
      <c r="G33" s="53" t="s">
        <v>71</v>
      </c>
      <c r="H33" s="52" t="s">
        <v>199</v>
      </c>
      <c r="I33" s="24" t="s">
        <v>62</v>
      </c>
      <c r="J33" s="2"/>
    </row>
    <row r="34" spans="1:10" ht="30">
      <c r="A34" s="22">
        <v>38</v>
      </c>
      <c r="B34" s="52" t="s">
        <v>69</v>
      </c>
      <c r="C34" s="52">
        <v>70</v>
      </c>
      <c r="D34" s="52">
        <v>5</v>
      </c>
      <c r="E34" s="52">
        <v>1.2</v>
      </c>
      <c r="F34" s="53" t="s">
        <v>72</v>
      </c>
      <c r="G34" s="53" t="s">
        <v>71</v>
      </c>
      <c r="H34" s="52" t="s">
        <v>200</v>
      </c>
      <c r="I34" s="24" t="s">
        <v>62</v>
      </c>
      <c r="J34" s="2"/>
    </row>
    <row r="35" spans="1:10" ht="30">
      <c r="A35" s="22">
        <v>39</v>
      </c>
      <c r="B35" s="52" t="s">
        <v>69</v>
      </c>
      <c r="C35" s="52">
        <v>63</v>
      </c>
      <c r="D35" s="52">
        <v>3</v>
      </c>
      <c r="E35" s="52">
        <v>2.2000000000000002</v>
      </c>
      <c r="F35" s="53" t="s">
        <v>72</v>
      </c>
      <c r="G35" s="53" t="s">
        <v>71</v>
      </c>
      <c r="H35" s="52" t="s">
        <v>201</v>
      </c>
      <c r="I35" s="24" t="s">
        <v>62</v>
      </c>
      <c r="J35" s="2"/>
    </row>
    <row r="36" spans="1:10" ht="30">
      <c r="A36" s="22">
        <v>40</v>
      </c>
      <c r="B36" s="52" t="s">
        <v>69</v>
      </c>
      <c r="C36" s="52">
        <v>82</v>
      </c>
      <c r="D36" s="52">
        <v>28</v>
      </c>
      <c r="E36" s="52">
        <v>3.1</v>
      </c>
      <c r="F36" s="53" t="s">
        <v>72</v>
      </c>
      <c r="G36" s="53" t="s">
        <v>71</v>
      </c>
      <c r="H36" s="52" t="s">
        <v>202</v>
      </c>
      <c r="I36" s="24" t="s">
        <v>62</v>
      </c>
      <c r="J36" s="2"/>
    </row>
    <row r="37" spans="1:10" ht="30">
      <c r="A37" s="22">
        <v>41</v>
      </c>
      <c r="B37" s="52" t="s">
        <v>69</v>
      </c>
      <c r="C37" s="52">
        <v>26</v>
      </c>
      <c r="D37" s="52">
        <v>11</v>
      </c>
      <c r="E37" s="52">
        <v>9.9</v>
      </c>
      <c r="F37" s="53" t="s">
        <v>72</v>
      </c>
      <c r="G37" s="53" t="s">
        <v>71</v>
      </c>
      <c r="H37" s="52" t="s">
        <v>188</v>
      </c>
      <c r="I37" s="24" t="s">
        <v>62</v>
      </c>
      <c r="J37" s="2"/>
    </row>
    <row r="38" spans="1:10" ht="30">
      <c r="A38" s="22">
        <v>42</v>
      </c>
      <c r="B38" s="54" t="s">
        <v>59</v>
      </c>
      <c r="C38" s="54">
        <v>7</v>
      </c>
      <c r="D38" s="54">
        <v>13</v>
      </c>
      <c r="E38" s="54">
        <v>10.8</v>
      </c>
      <c r="F38" s="55" t="s">
        <v>60</v>
      </c>
      <c r="G38" s="55" t="s">
        <v>61</v>
      </c>
      <c r="H38" s="54" t="s">
        <v>203</v>
      </c>
      <c r="I38" s="23" t="s">
        <v>62</v>
      </c>
      <c r="J38" s="2"/>
    </row>
    <row r="39" spans="1:10" ht="30">
      <c r="A39" s="22">
        <v>43</v>
      </c>
      <c r="B39" s="54" t="s">
        <v>59</v>
      </c>
      <c r="C39" s="54">
        <v>7</v>
      </c>
      <c r="D39" s="54">
        <v>12</v>
      </c>
      <c r="E39" s="54">
        <v>14.2</v>
      </c>
      <c r="F39" s="55" t="s">
        <v>60</v>
      </c>
      <c r="G39" s="55" t="s">
        <v>61</v>
      </c>
      <c r="H39" s="54" t="s">
        <v>204</v>
      </c>
      <c r="I39" s="23" t="s">
        <v>62</v>
      </c>
      <c r="J39" s="2"/>
    </row>
    <row r="40" spans="1:10" ht="30">
      <c r="A40" s="22">
        <v>44</v>
      </c>
      <c r="B40" s="54" t="s">
        <v>59</v>
      </c>
      <c r="C40" s="54">
        <v>18</v>
      </c>
      <c r="D40" s="54">
        <v>16</v>
      </c>
      <c r="E40" s="54">
        <v>6.6</v>
      </c>
      <c r="F40" s="55" t="s">
        <v>60</v>
      </c>
      <c r="G40" s="55" t="s">
        <v>61</v>
      </c>
      <c r="H40" s="54" t="s">
        <v>205</v>
      </c>
      <c r="I40" s="23" t="s">
        <v>62</v>
      </c>
      <c r="J40" s="2"/>
    </row>
    <row r="41" spans="1:10" s="7" customFormat="1" ht="30">
      <c r="A41" s="22">
        <v>45</v>
      </c>
      <c r="B41" s="54" t="s">
        <v>59</v>
      </c>
      <c r="C41" s="54">
        <v>18</v>
      </c>
      <c r="D41" s="54">
        <v>8</v>
      </c>
      <c r="E41" s="54">
        <v>7.5</v>
      </c>
      <c r="F41" s="55" t="s">
        <v>60</v>
      </c>
      <c r="G41" s="55" t="s">
        <v>61</v>
      </c>
      <c r="H41" s="54" t="s">
        <v>206</v>
      </c>
      <c r="I41" s="23" t="s">
        <v>62</v>
      </c>
      <c r="J41" s="3"/>
    </row>
    <row r="42" spans="1:10" s="7" customFormat="1" ht="30">
      <c r="A42" s="22">
        <v>46</v>
      </c>
      <c r="B42" s="54" t="s">
        <v>59</v>
      </c>
      <c r="C42" s="54">
        <v>27</v>
      </c>
      <c r="D42" s="54">
        <v>4</v>
      </c>
      <c r="E42" s="54">
        <v>8.1</v>
      </c>
      <c r="F42" s="55" t="s">
        <v>207</v>
      </c>
      <c r="G42" s="55" t="s">
        <v>61</v>
      </c>
      <c r="H42" s="54" t="s">
        <v>208</v>
      </c>
      <c r="I42" s="23" t="s">
        <v>62</v>
      </c>
      <c r="J42" s="3"/>
    </row>
    <row r="43" spans="1:10" ht="30">
      <c r="A43" s="22">
        <v>47</v>
      </c>
      <c r="B43" s="54" t="s">
        <v>59</v>
      </c>
      <c r="C43" s="54">
        <v>27</v>
      </c>
      <c r="D43" s="54">
        <v>6</v>
      </c>
      <c r="E43" s="54">
        <v>2.4</v>
      </c>
      <c r="F43" s="55" t="s">
        <v>207</v>
      </c>
      <c r="G43" s="55" t="s">
        <v>61</v>
      </c>
      <c r="H43" s="54" t="s">
        <v>209</v>
      </c>
      <c r="I43" s="23" t="s">
        <v>62</v>
      </c>
      <c r="J43" s="2"/>
    </row>
    <row r="44" spans="1:10" ht="30">
      <c r="A44" s="22">
        <v>48</v>
      </c>
      <c r="B44" s="54" t="s">
        <v>59</v>
      </c>
      <c r="C44" s="54">
        <v>28</v>
      </c>
      <c r="D44" s="54">
        <v>18</v>
      </c>
      <c r="E44" s="54">
        <v>2</v>
      </c>
      <c r="F44" s="55" t="s">
        <v>207</v>
      </c>
      <c r="G44" s="55" t="s">
        <v>61</v>
      </c>
      <c r="H44" s="54" t="s">
        <v>210</v>
      </c>
      <c r="I44" s="23" t="s">
        <v>62</v>
      </c>
      <c r="J44" s="2"/>
    </row>
    <row r="45" spans="1:10" ht="30">
      <c r="A45" s="22">
        <v>49</v>
      </c>
      <c r="B45" s="54" t="s">
        <v>73</v>
      </c>
      <c r="C45" s="56">
        <v>51</v>
      </c>
      <c r="D45" s="56">
        <v>1</v>
      </c>
      <c r="E45" s="57">
        <v>8.8000000000000007</v>
      </c>
      <c r="F45" s="55" t="s">
        <v>74</v>
      </c>
      <c r="G45" s="55" t="s">
        <v>211</v>
      </c>
      <c r="H45" s="58" t="s">
        <v>212</v>
      </c>
      <c r="I45" s="23" t="s">
        <v>62</v>
      </c>
      <c r="J45" s="2"/>
    </row>
    <row r="46" spans="1:10" ht="30">
      <c r="A46" s="22">
        <v>50</v>
      </c>
      <c r="B46" s="54" t="s">
        <v>73</v>
      </c>
      <c r="C46" s="56">
        <v>54</v>
      </c>
      <c r="D46" s="56">
        <v>2</v>
      </c>
      <c r="E46" s="57">
        <v>1.1000000000000001</v>
      </c>
      <c r="F46" s="55" t="s">
        <v>74</v>
      </c>
      <c r="G46" s="55" t="s">
        <v>211</v>
      </c>
      <c r="H46" s="58" t="s">
        <v>212</v>
      </c>
      <c r="I46" s="23" t="s">
        <v>62</v>
      </c>
      <c r="J46" s="2"/>
    </row>
    <row r="47" spans="1:10" ht="30">
      <c r="A47" s="22">
        <v>51</v>
      </c>
      <c r="B47" s="54" t="s">
        <v>73</v>
      </c>
      <c r="C47" s="56">
        <v>54</v>
      </c>
      <c r="D47" s="56">
        <v>3</v>
      </c>
      <c r="E47" s="57">
        <v>2</v>
      </c>
      <c r="F47" s="55" t="s">
        <v>74</v>
      </c>
      <c r="G47" s="55" t="s">
        <v>211</v>
      </c>
      <c r="H47" s="58" t="s">
        <v>212</v>
      </c>
      <c r="I47" s="23" t="s">
        <v>62</v>
      </c>
      <c r="J47" s="2"/>
    </row>
    <row r="48" spans="1:10" ht="30">
      <c r="A48" s="22">
        <v>52</v>
      </c>
      <c r="B48" s="54" t="s">
        <v>73</v>
      </c>
      <c r="C48" s="56">
        <v>57</v>
      </c>
      <c r="D48" s="56">
        <v>3</v>
      </c>
      <c r="E48" s="57">
        <v>15.7</v>
      </c>
      <c r="F48" s="55" t="s">
        <v>74</v>
      </c>
      <c r="G48" s="55" t="s">
        <v>211</v>
      </c>
      <c r="H48" s="58" t="s">
        <v>212</v>
      </c>
      <c r="I48" s="23" t="s">
        <v>62</v>
      </c>
      <c r="J48" s="2"/>
    </row>
    <row r="49" spans="1:10" ht="30">
      <c r="A49" s="22">
        <v>53</v>
      </c>
      <c r="B49" s="54" t="s">
        <v>73</v>
      </c>
      <c r="C49" s="56">
        <v>56</v>
      </c>
      <c r="D49" s="56">
        <v>4</v>
      </c>
      <c r="E49" s="57">
        <v>1</v>
      </c>
      <c r="F49" s="54" t="s">
        <v>74</v>
      </c>
      <c r="G49" s="55" t="s">
        <v>211</v>
      </c>
      <c r="H49" s="58" t="s">
        <v>212</v>
      </c>
      <c r="I49" s="23" t="s">
        <v>62</v>
      </c>
      <c r="J49" s="2"/>
    </row>
    <row r="50" spans="1:10" ht="30">
      <c r="A50" s="22">
        <v>54</v>
      </c>
      <c r="B50" s="54" t="s">
        <v>73</v>
      </c>
      <c r="C50" s="56">
        <v>56</v>
      </c>
      <c r="D50" s="56">
        <v>6</v>
      </c>
      <c r="E50" s="57">
        <v>1.8</v>
      </c>
      <c r="F50" s="54" t="s">
        <v>74</v>
      </c>
      <c r="G50" s="55" t="s">
        <v>211</v>
      </c>
      <c r="H50" s="58" t="s">
        <v>212</v>
      </c>
      <c r="I50" s="23" t="s">
        <v>62</v>
      </c>
      <c r="J50" s="2"/>
    </row>
    <row r="51" spans="1:10" ht="30">
      <c r="A51" s="22">
        <v>55</v>
      </c>
      <c r="B51" s="54" t="s">
        <v>73</v>
      </c>
      <c r="C51" s="56">
        <v>56</v>
      </c>
      <c r="D51" s="56">
        <v>8</v>
      </c>
      <c r="E51" s="57">
        <v>5.3</v>
      </c>
      <c r="F51" s="54" t="s">
        <v>74</v>
      </c>
      <c r="G51" s="55" t="s">
        <v>211</v>
      </c>
      <c r="H51" s="58" t="s">
        <v>212</v>
      </c>
      <c r="I51" s="23" t="s">
        <v>62</v>
      </c>
      <c r="J51" s="2"/>
    </row>
    <row r="52" spans="1:10" ht="30">
      <c r="A52" s="22">
        <v>56</v>
      </c>
      <c r="B52" s="54" t="s">
        <v>73</v>
      </c>
      <c r="C52" s="56">
        <v>53</v>
      </c>
      <c r="D52" s="56">
        <v>2</v>
      </c>
      <c r="E52" s="57">
        <v>1.2</v>
      </c>
      <c r="F52" s="54" t="s">
        <v>74</v>
      </c>
      <c r="G52" s="55" t="s">
        <v>211</v>
      </c>
      <c r="H52" s="58" t="s">
        <v>212</v>
      </c>
      <c r="I52" s="23" t="s">
        <v>62</v>
      </c>
      <c r="J52" s="2"/>
    </row>
    <row r="53" spans="1:10" ht="30">
      <c r="A53" s="22">
        <v>57</v>
      </c>
      <c r="B53" s="54" t="s">
        <v>73</v>
      </c>
      <c r="C53" s="56">
        <v>58</v>
      </c>
      <c r="D53" s="56">
        <v>3</v>
      </c>
      <c r="E53" s="57">
        <v>5.5</v>
      </c>
      <c r="F53" s="54" t="s">
        <v>74</v>
      </c>
      <c r="G53" s="55" t="s">
        <v>211</v>
      </c>
      <c r="H53" s="58" t="s">
        <v>212</v>
      </c>
      <c r="I53" s="23" t="s">
        <v>62</v>
      </c>
      <c r="J53" s="2"/>
    </row>
    <row r="54" spans="1:10" s="7" customFormat="1" ht="30">
      <c r="A54" s="22">
        <v>58</v>
      </c>
      <c r="B54" s="54" t="s">
        <v>73</v>
      </c>
      <c r="C54" s="56">
        <v>42</v>
      </c>
      <c r="D54" s="56">
        <v>14</v>
      </c>
      <c r="E54" s="57">
        <v>2.2000000000000002</v>
      </c>
      <c r="F54" s="54" t="s">
        <v>74</v>
      </c>
      <c r="G54" s="55" t="s">
        <v>211</v>
      </c>
      <c r="H54" s="58" t="s">
        <v>212</v>
      </c>
      <c r="I54" s="23" t="s">
        <v>62</v>
      </c>
      <c r="J54" s="3"/>
    </row>
    <row r="55" spans="1:10" ht="30">
      <c r="A55" s="22">
        <v>59</v>
      </c>
      <c r="B55" s="54" t="s">
        <v>73</v>
      </c>
      <c r="C55" s="56">
        <v>71</v>
      </c>
      <c r="D55" s="56">
        <v>1</v>
      </c>
      <c r="E55" s="57">
        <v>3.5</v>
      </c>
      <c r="F55" s="54" t="s">
        <v>213</v>
      </c>
      <c r="G55" s="55" t="s">
        <v>211</v>
      </c>
      <c r="H55" s="58" t="s">
        <v>212</v>
      </c>
      <c r="I55" s="23" t="s">
        <v>62</v>
      </c>
      <c r="J55" s="2"/>
    </row>
    <row r="56" spans="1:10" ht="30">
      <c r="A56" s="22">
        <v>60</v>
      </c>
      <c r="B56" s="54" t="s">
        <v>73</v>
      </c>
      <c r="C56" s="56">
        <v>71</v>
      </c>
      <c r="D56" s="56">
        <v>5</v>
      </c>
      <c r="E56" s="57">
        <v>1.7</v>
      </c>
      <c r="F56" s="54" t="s">
        <v>213</v>
      </c>
      <c r="G56" s="55" t="s">
        <v>211</v>
      </c>
      <c r="H56" s="58" t="s">
        <v>212</v>
      </c>
      <c r="I56" s="23" t="s">
        <v>62</v>
      </c>
      <c r="J56" s="2"/>
    </row>
    <row r="57" spans="1:10" ht="30">
      <c r="A57" s="22">
        <v>61</v>
      </c>
      <c r="B57" s="54" t="s">
        <v>73</v>
      </c>
      <c r="C57" s="56">
        <v>71</v>
      </c>
      <c r="D57" s="56">
        <v>6</v>
      </c>
      <c r="E57" s="57">
        <v>0.6</v>
      </c>
      <c r="F57" s="54" t="s">
        <v>213</v>
      </c>
      <c r="G57" s="55" t="s">
        <v>211</v>
      </c>
      <c r="H57" s="58" t="s">
        <v>212</v>
      </c>
      <c r="I57" s="23" t="s">
        <v>62</v>
      </c>
      <c r="J57" s="2"/>
    </row>
    <row r="58" spans="1:10" ht="30">
      <c r="A58" s="22">
        <v>62</v>
      </c>
      <c r="B58" s="54" t="s">
        <v>73</v>
      </c>
      <c r="C58" s="54">
        <v>72</v>
      </c>
      <c r="D58" s="54">
        <v>1</v>
      </c>
      <c r="E58" s="54">
        <v>3</v>
      </c>
      <c r="F58" s="54" t="s">
        <v>213</v>
      </c>
      <c r="G58" s="55" t="s">
        <v>211</v>
      </c>
      <c r="H58" s="54" t="s">
        <v>212</v>
      </c>
      <c r="I58" s="23" t="s">
        <v>214</v>
      </c>
      <c r="J58" s="2"/>
    </row>
    <row r="59" spans="1:10" ht="30">
      <c r="A59" s="22">
        <v>63</v>
      </c>
      <c r="B59" s="54" t="s">
        <v>75</v>
      </c>
      <c r="C59" s="54">
        <v>20</v>
      </c>
      <c r="D59" s="54">
        <v>9</v>
      </c>
      <c r="E59" s="54">
        <v>1.7</v>
      </c>
      <c r="F59" s="23" t="s">
        <v>76</v>
      </c>
      <c r="G59" s="23" t="s">
        <v>77</v>
      </c>
      <c r="H59" s="22" t="s">
        <v>215</v>
      </c>
      <c r="I59" s="23" t="s">
        <v>216</v>
      </c>
      <c r="J59" s="2"/>
    </row>
    <row r="60" spans="1:10" ht="30">
      <c r="A60" s="22">
        <v>64</v>
      </c>
      <c r="B60" s="54" t="s">
        <v>75</v>
      </c>
      <c r="C60" s="54">
        <v>29</v>
      </c>
      <c r="D60" s="54">
        <v>4</v>
      </c>
      <c r="E60" s="54">
        <v>10</v>
      </c>
      <c r="F60" s="23" t="s">
        <v>78</v>
      </c>
      <c r="G60" s="55" t="s">
        <v>77</v>
      </c>
      <c r="H60" s="54" t="s">
        <v>217</v>
      </c>
      <c r="I60" s="23" t="s">
        <v>218</v>
      </c>
      <c r="J60" s="2"/>
    </row>
    <row r="61" spans="1:10" ht="30">
      <c r="A61" s="22">
        <v>65</v>
      </c>
      <c r="B61" s="54" t="s">
        <v>75</v>
      </c>
      <c r="C61" s="54">
        <v>11</v>
      </c>
      <c r="D61" s="54">
        <v>38</v>
      </c>
      <c r="E61" s="54">
        <v>2.7</v>
      </c>
      <c r="F61" s="23" t="s">
        <v>76</v>
      </c>
      <c r="G61" s="55" t="s">
        <v>77</v>
      </c>
      <c r="H61" s="54" t="s">
        <v>219</v>
      </c>
      <c r="I61" s="23" t="s">
        <v>220</v>
      </c>
      <c r="J61" s="2"/>
    </row>
    <row r="62" spans="1:10" ht="30">
      <c r="A62" s="22">
        <v>66</v>
      </c>
      <c r="B62" s="54" t="s">
        <v>75</v>
      </c>
      <c r="C62" s="54">
        <v>13</v>
      </c>
      <c r="D62" s="54">
        <v>3</v>
      </c>
      <c r="E62" s="54">
        <v>1.2</v>
      </c>
      <c r="F62" s="23" t="s">
        <v>76</v>
      </c>
      <c r="G62" s="55" t="s">
        <v>77</v>
      </c>
      <c r="H62" s="54" t="s">
        <v>221</v>
      </c>
      <c r="I62" s="23" t="s">
        <v>222</v>
      </c>
      <c r="J62" s="2"/>
    </row>
    <row r="63" spans="1:10" ht="30">
      <c r="A63" s="22">
        <v>67</v>
      </c>
      <c r="B63" s="54" t="s">
        <v>75</v>
      </c>
      <c r="C63" s="54">
        <v>16</v>
      </c>
      <c r="D63" s="54">
        <v>33</v>
      </c>
      <c r="E63" s="54">
        <v>1.6</v>
      </c>
      <c r="F63" s="55" t="s">
        <v>76</v>
      </c>
      <c r="G63" s="55" t="s">
        <v>77</v>
      </c>
      <c r="H63" s="58">
        <v>44832</v>
      </c>
      <c r="I63" s="23" t="s">
        <v>223</v>
      </c>
      <c r="J63" s="2"/>
    </row>
    <row r="64" spans="1:10" ht="30">
      <c r="A64" s="22">
        <v>68</v>
      </c>
      <c r="B64" s="54" t="s">
        <v>79</v>
      </c>
      <c r="C64" s="54">
        <v>90</v>
      </c>
      <c r="D64" s="54">
        <v>6</v>
      </c>
      <c r="E64" s="59">
        <v>1.6</v>
      </c>
      <c r="F64" s="55"/>
      <c r="G64" s="55" t="s">
        <v>80</v>
      </c>
      <c r="H64" s="58">
        <v>44805</v>
      </c>
      <c r="I64" s="23" t="s">
        <v>224</v>
      </c>
      <c r="J64" s="2"/>
    </row>
    <row r="65" spans="1:10" ht="30">
      <c r="A65" s="22">
        <v>69</v>
      </c>
      <c r="B65" s="54" t="s">
        <v>79</v>
      </c>
      <c r="C65" s="54">
        <v>116</v>
      </c>
      <c r="D65" s="54">
        <v>21</v>
      </c>
      <c r="E65" s="59">
        <v>1.6</v>
      </c>
      <c r="F65" s="55"/>
      <c r="G65" s="55" t="s">
        <v>80</v>
      </c>
      <c r="H65" s="58">
        <v>44806</v>
      </c>
      <c r="I65" s="23" t="s">
        <v>225</v>
      </c>
      <c r="J65" s="2"/>
    </row>
    <row r="66" spans="1:10" ht="30">
      <c r="A66" s="22">
        <v>70</v>
      </c>
      <c r="B66" s="54" t="s">
        <v>79</v>
      </c>
      <c r="C66" s="54">
        <v>29</v>
      </c>
      <c r="D66" s="54">
        <v>1</v>
      </c>
      <c r="E66" s="59">
        <v>7.2</v>
      </c>
      <c r="F66" s="55"/>
      <c r="G66" s="55" t="s">
        <v>80</v>
      </c>
      <c r="H66" s="58">
        <v>44809</v>
      </c>
      <c r="I66" s="23" t="s">
        <v>226</v>
      </c>
    </row>
    <row r="67" spans="1:10" ht="30">
      <c r="A67" s="22">
        <v>71</v>
      </c>
      <c r="B67" s="54" t="s">
        <v>79</v>
      </c>
      <c r="C67" s="54">
        <v>29</v>
      </c>
      <c r="D67" s="54">
        <v>1</v>
      </c>
      <c r="E67" s="59">
        <v>7.2</v>
      </c>
      <c r="F67" s="55"/>
      <c r="G67" s="55" t="s">
        <v>80</v>
      </c>
      <c r="H67" s="58">
        <v>44810</v>
      </c>
      <c r="I67" s="23" t="s">
        <v>227</v>
      </c>
    </row>
    <row r="68" spans="1:10" ht="30">
      <c r="A68" s="22">
        <v>72</v>
      </c>
      <c r="B68" s="54" t="s">
        <v>79</v>
      </c>
      <c r="C68" s="54">
        <v>29</v>
      </c>
      <c r="D68" s="54">
        <v>1</v>
      </c>
      <c r="E68" s="59">
        <v>7.2</v>
      </c>
      <c r="F68" s="54"/>
      <c r="G68" s="55" t="s">
        <v>80</v>
      </c>
      <c r="H68" s="58">
        <v>44811</v>
      </c>
      <c r="I68" s="23" t="s">
        <v>228</v>
      </c>
    </row>
    <row r="69" spans="1:10">
      <c r="B69" s="1"/>
      <c r="C69" s="1"/>
      <c r="D69" s="1"/>
      <c r="E69" s="1"/>
      <c r="F69" s="1"/>
      <c r="G69" s="1"/>
    </row>
    <row r="70" spans="1:10">
      <c r="B70" s="1"/>
      <c r="C70" s="1"/>
      <c r="D70" s="1"/>
      <c r="E70" s="1"/>
      <c r="F70" s="1"/>
      <c r="G70" s="1"/>
    </row>
    <row r="71" spans="1:10">
      <c r="B71" s="1"/>
      <c r="C71" s="1"/>
      <c r="D71" s="1"/>
      <c r="E71" s="1"/>
      <c r="F71" s="1"/>
      <c r="G71" s="1"/>
    </row>
  </sheetData>
  <mergeCells count="4">
    <mergeCell ref="B1:J1"/>
    <mergeCell ref="B2:J2"/>
    <mergeCell ref="B3:J3"/>
    <mergeCell ref="A5:I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3"/>
  <sheetViews>
    <sheetView topLeftCell="A16" workbookViewId="0">
      <selection activeCell="A13" sqref="A13:I40"/>
    </sheetView>
  </sheetViews>
  <sheetFormatPr defaultRowHeight="15"/>
  <cols>
    <col min="2" max="2" width="15.140625" customWidth="1"/>
    <col min="3" max="3" width="7.7109375" customWidth="1"/>
    <col min="4" max="4" width="6.5703125" customWidth="1"/>
    <col min="5" max="5" width="7.85546875" customWidth="1"/>
    <col min="6" max="6" width="8" customWidth="1"/>
    <col min="7" max="7" width="43.5703125" customWidth="1"/>
    <col min="8" max="8" width="16.5703125" customWidth="1"/>
    <col min="9" max="9" width="49.140625" customWidth="1"/>
    <col min="10" max="10" width="0.140625" customWidth="1"/>
  </cols>
  <sheetData>
    <row r="3" spans="1:10">
      <c r="A3" s="145"/>
      <c r="B3" s="145"/>
      <c r="I3" s="145"/>
      <c r="J3" s="145"/>
    </row>
    <row r="4" spans="1:10">
      <c r="A4" s="18"/>
      <c r="B4" s="18"/>
      <c r="I4" s="146"/>
      <c r="J4" s="146"/>
    </row>
    <row r="5" spans="1:10">
      <c r="A5" s="146"/>
      <c r="B5" s="146"/>
      <c r="C5" s="146"/>
      <c r="I5" s="145"/>
      <c r="J5" s="145"/>
    </row>
    <row r="6" spans="1:10">
      <c r="A6" s="145"/>
      <c r="B6" s="145"/>
      <c r="I6" s="145"/>
      <c r="J6" s="145"/>
    </row>
    <row r="9" spans="1:10">
      <c r="B9" s="145"/>
      <c r="C9" s="145"/>
      <c r="D9" s="145"/>
      <c r="E9" s="145"/>
      <c r="F9" s="145"/>
      <c r="G9" s="145"/>
      <c r="H9" s="145"/>
      <c r="I9" s="145"/>
      <c r="J9" s="145"/>
    </row>
    <row r="10" spans="1:10"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0"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ht="8.25" customHeight="1">
      <c r="D12" s="9"/>
    </row>
    <row r="13" spans="1:10" ht="39.75" customHeight="1">
      <c r="A13" s="148" t="s">
        <v>81</v>
      </c>
      <c r="B13" s="148"/>
      <c r="C13" s="148"/>
      <c r="D13" s="148"/>
      <c r="E13" s="148"/>
      <c r="F13" s="148"/>
      <c r="G13" s="148"/>
      <c r="H13" s="148"/>
      <c r="I13" s="148"/>
      <c r="J13" s="4"/>
    </row>
    <row r="14" spans="1:10" ht="15.75" thickBot="1">
      <c r="J14" s="2"/>
    </row>
    <row r="15" spans="1:10" ht="15.75" thickBot="1">
      <c r="A15" s="149" t="s">
        <v>274</v>
      </c>
      <c r="B15" s="149"/>
      <c r="C15" s="149"/>
      <c r="D15" s="149"/>
      <c r="E15" s="149"/>
      <c r="F15" s="149"/>
      <c r="G15" s="149"/>
      <c r="H15" s="149"/>
      <c r="I15" s="149"/>
      <c r="J15" s="2"/>
    </row>
    <row r="16" spans="1:10" ht="30.75" thickBot="1">
      <c r="A16" s="25" t="s">
        <v>12</v>
      </c>
      <c r="B16" s="25" t="s">
        <v>1</v>
      </c>
      <c r="C16" s="25" t="s">
        <v>2</v>
      </c>
      <c r="D16" s="25" t="s">
        <v>3</v>
      </c>
      <c r="E16" s="25" t="s">
        <v>4</v>
      </c>
      <c r="F16" s="25" t="s">
        <v>6</v>
      </c>
      <c r="G16" s="25" t="s">
        <v>56</v>
      </c>
      <c r="H16" s="25" t="s">
        <v>5</v>
      </c>
      <c r="I16" s="25" t="s">
        <v>11</v>
      </c>
      <c r="J16" s="2"/>
    </row>
    <row r="17" spans="1:10">
      <c r="A17" s="22">
        <v>1</v>
      </c>
      <c r="B17" s="22" t="s">
        <v>82</v>
      </c>
      <c r="C17" s="22">
        <v>1</v>
      </c>
      <c r="D17" s="22">
        <v>17</v>
      </c>
      <c r="E17" s="22">
        <v>3.2</v>
      </c>
      <c r="F17" s="22" t="s">
        <v>23</v>
      </c>
      <c r="G17" s="22" t="s">
        <v>83</v>
      </c>
      <c r="H17" s="22" t="s">
        <v>233</v>
      </c>
      <c r="I17" s="22" t="s">
        <v>84</v>
      </c>
      <c r="J17" s="2"/>
    </row>
    <row r="18" spans="1:10">
      <c r="A18" s="22">
        <v>2</v>
      </c>
      <c r="B18" s="22" t="s">
        <v>82</v>
      </c>
      <c r="C18" s="54">
        <v>12</v>
      </c>
      <c r="D18" s="54">
        <v>14</v>
      </c>
      <c r="E18" s="54">
        <v>1.4</v>
      </c>
      <c r="F18" s="22" t="s">
        <v>23</v>
      </c>
      <c r="G18" s="22" t="s">
        <v>83</v>
      </c>
      <c r="H18" s="22" t="s">
        <v>233</v>
      </c>
      <c r="I18" s="22" t="s">
        <v>85</v>
      </c>
      <c r="J18" s="2"/>
    </row>
    <row r="19" spans="1:10">
      <c r="A19" s="22">
        <v>3</v>
      </c>
      <c r="B19" s="22" t="s">
        <v>82</v>
      </c>
      <c r="C19" s="54">
        <v>15</v>
      </c>
      <c r="D19" s="54">
        <v>2</v>
      </c>
      <c r="E19" s="54">
        <v>1.9</v>
      </c>
      <c r="F19" s="22" t="s">
        <v>23</v>
      </c>
      <c r="G19" s="22" t="s">
        <v>83</v>
      </c>
      <c r="H19" s="22" t="s">
        <v>233</v>
      </c>
      <c r="I19" s="22" t="s">
        <v>86</v>
      </c>
      <c r="J19" s="2"/>
    </row>
    <row r="20" spans="1:10">
      <c r="A20" s="22">
        <v>4</v>
      </c>
      <c r="B20" s="22" t="s">
        <v>82</v>
      </c>
      <c r="C20" s="54">
        <v>21</v>
      </c>
      <c r="D20" s="54">
        <v>11</v>
      </c>
      <c r="E20" s="54">
        <v>12.8</v>
      </c>
      <c r="F20" s="22" t="s">
        <v>9</v>
      </c>
      <c r="G20" s="22" t="s">
        <v>83</v>
      </c>
      <c r="H20" s="22" t="s">
        <v>233</v>
      </c>
      <c r="I20" s="22" t="s">
        <v>87</v>
      </c>
      <c r="J20" s="2"/>
    </row>
    <row r="21" spans="1:10">
      <c r="A21" s="22">
        <v>5</v>
      </c>
      <c r="B21" s="22" t="s">
        <v>82</v>
      </c>
      <c r="C21" s="54">
        <v>31</v>
      </c>
      <c r="D21" s="54">
        <v>1</v>
      </c>
      <c r="E21" s="54">
        <v>9.3000000000000007</v>
      </c>
      <c r="F21" s="22" t="s">
        <v>9</v>
      </c>
      <c r="G21" s="22" t="s">
        <v>83</v>
      </c>
      <c r="H21" s="22" t="s">
        <v>233</v>
      </c>
      <c r="I21" s="22" t="s">
        <v>88</v>
      </c>
      <c r="J21" s="2"/>
    </row>
    <row r="22" spans="1:10">
      <c r="A22" s="22">
        <v>6</v>
      </c>
      <c r="B22" s="22" t="s">
        <v>82</v>
      </c>
      <c r="C22" s="54">
        <v>6</v>
      </c>
      <c r="D22" s="54">
        <v>8</v>
      </c>
      <c r="E22" s="54">
        <v>1.2</v>
      </c>
      <c r="F22" s="22" t="s">
        <v>89</v>
      </c>
      <c r="G22" s="22" t="s">
        <v>83</v>
      </c>
      <c r="H22" s="22" t="s">
        <v>233</v>
      </c>
      <c r="I22" s="22" t="s">
        <v>90</v>
      </c>
      <c r="J22" s="2"/>
    </row>
    <row r="23" spans="1:10">
      <c r="A23" s="22">
        <v>7</v>
      </c>
      <c r="B23" s="54" t="s">
        <v>91</v>
      </c>
      <c r="C23" s="54">
        <v>23</v>
      </c>
      <c r="D23" s="54">
        <v>1</v>
      </c>
      <c r="E23" s="54">
        <v>4.7</v>
      </c>
      <c r="F23" s="22" t="s">
        <v>89</v>
      </c>
      <c r="G23" s="22" t="s">
        <v>83</v>
      </c>
      <c r="H23" s="22" t="s">
        <v>233</v>
      </c>
      <c r="I23" s="54" t="s">
        <v>92</v>
      </c>
      <c r="J23" s="2"/>
    </row>
    <row r="24" spans="1:10">
      <c r="A24" s="22">
        <v>8</v>
      </c>
      <c r="B24" s="54" t="s">
        <v>91</v>
      </c>
      <c r="C24" s="54">
        <v>24</v>
      </c>
      <c r="D24" s="54">
        <v>13</v>
      </c>
      <c r="E24" s="54">
        <v>0.6</v>
      </c>
      <c r="F24" s="22" t="s">
        <v>89</v>
      </c>
      <c r="G24" s="22" t="s">
        <v>83</v>
      </c>
      <c r="H24" s="22" t="s">
        <v>233</v>
      </c>
      <c r="I24" s="54" t="s">
        <v>93</v>
      </c>
      <c r="J24" s="2"/>
    </row>
    <row r="25" spans="1:10">
      <c r="A25" s="22">
        <v>9</v>
      </c>
      <c r="B25" s="54" t="s">
        <v>91</v>
      </c>
      <c r="C25" s="54">
        <v>11</v>
      </c>
      <c r="D25" s="54">
        <v>10</v>
      </c>
      <c r="E25" s="59">
        <v>2</v>
      </c>
      <c r="F25" s="22" t="s">
        <v>89</v>
      </c>
      <c r="G25" s="22" t="s">
        <v>83</v>
      </c>
      <c r="H25" s="22" t="s">
        <v>233</v>
      </c>
      <c r="I25" s="54" t="s">
        <v>94</v>
      </c>
      <c r="J25" s="2"/>
    </row>
    <row r="26" spans="1:10">
      <c r="A26" s="22">
        <v>10</v>
      </c>
      <c r="B26" s="54" t="s">
        <v>95</v>
      </c>
      <c r="C26" s="54">
        <v>27</v>
      </c>
      <c r="D26" s="54">
        <v>19</v>
      </c>
      <c r="E26" s="54">
        <v>1.4</v>
      </c>
      <c r="F26" s="22" t="s">
        <v>89</v>
      </c>
      <c r="G26" s="54" t="s">
        <v>96</v>
      </c>
      <c r="H26" s="22" t="s">
        <v>233</v>
      </c>
      <c r="I26" s="54" t="s">
        <v>97</v>
      </c>
      <c r="J26" s="2"/>
    </row>
    <row r="27" spans="1:10" ht="15" customHeight="1">
      <c r="A27" s="22">
        <v>11</v>
      </c>
      <c r="B27" s="54" t="s">
        <v>95</v>
      </c>
      <c r="C27" s="54">
        <v>35</v>
      </c>
      <c r="D27" s="54">
        <v>20</v>
      </c>
      <c r="E27" s="54">
        <v>5.5</v>
      </c>
      <c r="F27" s="22" t="s">
        <v>89</v>
      </c>
      <c r="G27" s="54" t="s">
        <v>96</v>
      </c>
      <c r="H27" s="22" t="s">
        <v>233</v>
      </c>
      <c r="I27" s="54" t="s">
        <v>98</v>
      </c>
      <c r="J27" s="2"/>
    </row>
    <row r="28" spans="1:10">
      <c r="A28" s="22">
        <v>12</v>
      </c>
      <c r="B28" s="54" t="s">
        <v>95</v>
      </c>
      <c r="C28" s="54">
        <v>34</v>
      </c>
      <c r="D28" s="54">
        <v>20</v>
      </c>
      <c r="E28" s="54">
        <v>7.5</v>
      </c>
      <c r="F28" s="22" t="s">
        <v>9</v>
      </c>
      <c r="G28" s="54" t="s">
        <v>96</v>
      </c>
      <c r="H28" s="22" t="s">
        <v>233</v>
      </c>
      <c r="I28" s="54" t="s">
        <v>99</v>
      </c>
      <c r="J28" s="2"/>
    </row>
    <row r="29" spans="1:10">
      <c r="A29" s="22">
        <v>13</v>
      </c>
      <c r="B29" s="54" t="s">
        <v>100</v>
      </c>
      <c r="C29" s="54">
        <v>34</v>
      </c>
      <c r="D29" s="54">
        <v>14</v>
      </c>
      <c r="E29" s="54">
        <v>1.8</v>
      </c>
      <c r="F29" s="22" t="s">
        <v>89</v>
      </c>
      <c r="G29" s="54" t="s">
        <v>96</v>
      </c>
      <c r="H29" s="22" t="s">
        <v>233</v>
      </c>
      <c r="I29" s="54" t="s">
        <v>101</v>
      </c>
      <c r="J29" s="2"/>
    </row>
    <row r="30" spans="1:10">
      <c r="A30" s="22">
        <v>14</v>
      </c>
      <c r="B30" s="54" t="s">
        <v>102</v>
      </c>
      <c r="C30" s="54">
        <v>16</v>
      </c>
      <c r="D30" s="54">
        <v>14</v>
      </c>
      <c r="E30" s="54">
        <v>1.2</v>
      </c>
      <c r="F30" s="22" t="s">
        <v>89</v>
      </c>
      <c r="G30" s="54" t="s">
        <v>103</v>
      </c>
      <c r="H30" s="22" t="s">
        <v>233</v>
      </c>
      <c r="I30" s="54" t="s">
        <v>104</v>
      </c>
      <c r="J30" s="2"/>
    </row>
    <row r="31" spans="1:10">
      <c r="A31" s="22">
        <v>15</v>
      </c>
      <c r="B31" s="54" t="s">
        <v>102</v>
      </c>
      <c r="C31" s="54">
        <v>17</v>
      </c>
      <c r="D31" s="54">
        <v>13</v>
      </c>
      <c r="E31" s="54">
        <v>3.3</v>
      </c>
      <c r="F31" s="22" t="s">
        <v>89</v>
      </c>
      <c r="G31" s="54" t="s">
        <v>103</v>
      </c>
      <c r="H31" s="22" t="s">
        <v>233</v>
      </c>
      <c r="I31" s="54" t="s">
        <v>105</v>
      </c>
      <c r="J31" s="2"/>
    </row>
    <row r="32" spans="1:10">
      <c r="A32" s="22">
        <v>16</v>
      </c>
      <c r="B32" s="54" t="s">
        <v>102</v>
      </c>
      <c r="C32" s="54">
        <v>80</v>
      </c>
      <c r="D32" s="54">
        <v>3</v>
      </c>
      <c r="E32" s="54">
        <v>6.6</v>
      </c>
      <c r="F32" s="22" t="s">
        <v>9</v>
      </c>
      <c r="G32" s="54" t="s">
        <v>103</v>
      </c>
      <c r="H32" s="22" t="s">
        <v>233</v>
      </c>
      <c r="I32" s="54" t="s">
        <v>106</v>
      </c>
      <c r="J32" s="2"/>
    </row>
    <row r="33" spans="1:10">
      <c r="A33" s="22">
        <v>17</v>
      </c>
      <c r="B33" s="54" t="s">
        <v>107</v>
      </c>
      <c r="C33" s="54">
        <v>16</v>
      </c>
      <c r="D33" s="54">
        <v>11</v>
      </c>
      <c r="E33" s="54">
        <v>4.8</v>
      </c>
      <c r="F33" s="54" t="s">
        <v>23</v>
      </c>
      <c r="G33" s="54" t="s">
        <v>108</v>
      </c>
      <c r="H33" s="22" t="s">
        <v>233</v>
      </c>
      <c r="I33" s="54" t="s">
        <v>109</v>
      </c>
      <c r="J33" s="1"/>
    </row>
    <row r="34" spans="1:10">
      <c r="A34" s="54">
        <v>18</v>
      </c>
      <c r="B34" s="54" t="s">
        <v>107</v>
      </c>
      <c r="C34" s="54">
        <v>20</v>
      </c>
      <c r="D34" s="54">
        <v>1</v>
      </c>
      <c r="E34" s="54">
        <v>1.4</v>
      </c>
      <c r="F34" s="54" t="s">
        <v>23</v>
      </c>
      <c r="G34" s="54" t="s">
        <v>108</v>
      </c>
      <c r="H34" s="22" t="s">
        <v>233</v>
      </c>
      <c r="I34" s="54" t="s">
        <v>110</v>
      </c>
      <c r="J34" s="2"/>
    </row>
    <row r="35" spans="1:10">
      <c r="A35" s="54">
        <v>19</v>
      </c>
      <c r="B35" s="54" t="s">
        <v>107</v>
      </c>
      <c r="C35" s="54">
        <v>54</v>
      </c>
      <c r="D35" s="54">
        <v>8</v>
      </c>
      <c r="E35" s="59">
        <v>5</v>
      </c>
      <c r="F35" s="54" t="s">
        <v>9</v>
      </c>
      <c r="G35" s="54" t="s">
        <v>108</v>
      </c>
      <c r="H35" s="22" t="s">
        <v>233</v>
      </c>
      <c r="I35" s="54" t="s">
        <v>111</v>
      </c>
      <c r="J35" s="2"/>
    </row>
    <row r="36" spans="1:10">
      <c r="A36" s="61">
        <v>20</v>
      </c>
      <c r="B36" s="61" t="s">
        <v>107</v>
      </c>
      <c r="C36" s="61">
        <v>68</v>
      </c>
      <c r="D36" s="61">
        <v>6</v>
      </c>
      <c r="E36" s="85">
        <v>5</v>
      </c>
      <c r="F36" s="61" t="s">
        <v>89</v>
      </c>
      <c r="G36" s="61" t="s">
        <v>108</v>
      </c>
      <c r="H36" s="22" t="s">
        <v>233</v>
      </c>
      <c r="I36" s="54" t="s">
        <v>112</v>
      </c>
      <c r="J36" s="2"/>
    </row>
    <row r="37" spans="1:10">
      <c r="A37" s="61">
        <v>21</v>
      </c>
      <c r="B37" s="86" t="s">
        <v>113</v>
      </c>
      <c r="C37" s="61">
        <v>38</v>
      </c>
      <c r="D37" s="61">
        <v>1</v>
      </c>
      <c r="E37" s="61">
        <v>5</v>
      </c>
      <c r="F37" s="61" t="s">
        <v>89</v>
      </c>
      <c r="G37" s="61" t="s">
        <v>108</v>
      </c>
      <c r="H37" s="22" t="s">
        <v>233</v>
      </c>
      <c r="I37" s="22" t="s">
        <v>114</v>
      </c>
      <c r="J37" s="2"/>
    </row>
    <row r="38" spans="1:10" s="7" customFormat="1">
      <c r="A38" s="86">
        <v>22</v>
      </c>
      <c r="B38" s="86" t="s">
        <v>113</v>
      </c>
      <c r="C38" s="61">
        <v>41</v>
      </c>
      <c r="D38" s="61">
        <v>1</v>
      </c>
      <c r="E38" s="61">
        <v>3.5</v>
      </c>
      <c r="F38" s="61" t="s">
        <v>89</v>
      </c>
      <c r="G38" s="61" t="s">
        <v>108</v>
      </c>
      <c r="H38" s="22" t="s">
        <v>233</v>
      </c>
      <c r="I38" s="22" t="s">
        <v>114</v>
      </c>
      <c r="J38" s="3"/>
    </row>
    <row r="39" spans="1:10">
      <c r="A39" s="86">
        <v>23</v>
      </c>
      <c r="B39" s="86" t="s">
        <v>113</v>
      </c>
      <c r="C39" s="61">
        <v>48</v>
      </c>
      <c r="D39" s="61">
        <v>8</v>
      </c>
      <c r="E39" s="61">
        <v>0.5</v>
      </c>
      <c r="F39" s="61" t="s">
        <v>9</v>
      </c>
      <c r="G39" s="61" t="s">
        <v>108</v>
      </c>
      <c r="H39" s="22" t="s">
        <v>233</v>
      </c>
      <c r="I39" s="22" t="s">
        <v>114</v>
      </c>
      <c r="J39" s="1"/>
    </row>
    <row r="40" spans="1:10">
      <c r="A40" s="86">
        <v>24</v>
      </c>
      <c r="B40" s="86" t="s">
        <v>113</v>
      </c>
      <c r="C40" s="61">
        <v>84</v>
      </c>
      <c r="D40" s="61">
        <v>1</v>
      </c>
      <c r="E40" s="61">
        <v>3.1</v>
      </c>
      <c r="F40" s="61" t="s">
        <v>9</v>
      </c>
      <c r="G40" s="61" t="s">
        <v>108</v>
      </c>
      <c r="H40" s="22" t="s">
        <v>233</v>
      </c>
      <c r="I40" s="22" t="s">
        <v>114</v>
      </c>
      <c r="J40" s="2"/>
    </row>
    <row r="41" spans="1:10">
      <c r="A41" s="2"/>
      <c r="B41" s="2"/>
      <c r="C41" s="2"/>
      <c r="D41" s="11"/>
      <c r="E41" s="2"/>
      <c r="F41" s="2"/>
      <c r="G41" s="2"/>
      <c r="H41" s="2"/>
      <c r="I41" s="2"/>
      <c r="J41" s="2"/>
    </row>
    <row r="42" spans="1:10">
      <c r="A42" s="2"/>
      <c r="B42" s="6"/>
      <c r="C42" s="2"/>
      <c r="D42" s="11"/>
      <c r="E42" s="6"/>
      <c r="F42" s="2"/>
      <c r="G42" s="2"/>
      <c r="H42" s="2"/>
      <c r="I42" s="2"/>
      <c r="J42" s="2"/>
    </row>
    <row r="43" spans="1:10">
      <c r="A43" s="2"/>
      <c r="B43" s="2"/>
      <c r="C43" s="2"/>
      <c r="D43" s="11"/>
      <c r="E43" s="2"/>
      <c r="F43" s="2"/>
      <c r="G43" s="2"/>
      <c r="H43" s="2"/>
      <c r="I43" s="2"/>
      <c r="J43" s="2"/>
    </row>
    <row r="44" spans="1:10">
      <c r="A44" s="2"/>
      <c r="B44" s="6"/>
      <c r="C44" s="2"/>
      <c r="D44" s="11"/>
      <c r="E44" s="6"/>
      <c r="F44" s="2"/>
      <c r="G44" s="2"/>
      <c r="H44" s="2"/>
      <c r="I44" s="2"/>
    </row>
    <row r="45" spans="1:10">
      <c r="A45" s="2"/>
      <c r="B45" s="2"/>
      <c r="C45" s="2"/>
      <c r="D45" s="11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11"/>
      <c r="E46" s="2"/>
      <c r="F46" s="2"/>
      <c r="G46" s="2"/>
      <c r="H46" s="2"/>
      <c r="I46" s="2"/>
      <c r="J46" s="2"/>
    </row>
    <row r="47" spans="1:10">
      <c r="A47" s="2"/>
      <c r="B47" s="6"/>
      <c r="C47" s="2"/>
      <c r="D47" s="11"/>
      <c r="E47" s="6"/>
      <c r="F47" s="2"/>
      <c r="G47" s="2"/>
      <c r="H47" s="2"/>
      <c r="I47" s="2"/>
      <c r="J47" s="2"/>
    </row>
    <row r="48" spans="1:10">
      <c r="A48" s="2"/>
      <c r="B48" s="2"/>
      <c r="C48" s="2"/>
      <c r="D48" s="11"/>
      <c r="E48" s="2"/>
      <c r="F48" s="2"/>
      <c r="G48" s="2"/>
      <c r="H48" s="2"/>
      <c r="I48" s="2"/>
      <c r="J48" s="2"/>
    </row>
    <row r="49" spans="1:10" s="7" customFormat="1">
      <c r="A49" s="3"/>
      <c r="B49" s="3"/>
      <c r="C49" s="3"/>
      <c r="D49" s="14"/>
      <c r="E49" s="3"/>
      <c r="F49" s="3"/>
      <c r="G49" s="3"/>
      <c r="H49" s="3"/>
      <c r="I49" s="3"/>
      <c r="J49" s="3"/>
    </row>
    <row r="50" spans="1:10" s="7" customFormat="1">
      <c r="A50" s="3"/>
      <c r="B50" s="3"/>
      <c r="C50" s="3"/>
      <c r="D50" s="14"/>
      <c r="E50" s="3"/>
      <c r="F50" s="3"/>
      <c r="G50" s="3"/>
      <c r="H50" s="3"/>
      <c r="I50" s="3"/>
      <c r="J50" s="3"/>
    </row>
    <row r="51" spans="1:10">
      <c r="A51" s="2"/>
      <c r="B51" s="2"/>
      <c r="C51" s="2"/>
      <c r="D51" s="11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11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11"/>
      <c r="E53" s="2"/>
      <c r="F53" s="2"/>
      <c r="G53" s="2"/>
      <c r="H53" s="2"/>
      <c r="I53" s="2"/>
      <c r="J53" s="2"/>
    </row>
    <row r="54" spans="1:10">
      <c r="A54" s="2"/>
      <c r="B54" s="2"/>
      <c r="C54" s="2"/>
      <c r="D54" s="11"/>
      <c r="E54" s="2"/>
      <c r="F54" s="2"/>
      <c r="G54" s="2"/>
      <c r="H54" s="2"/>
      <c r="I54" s="2"/>
      <c r="J54" s="2"/>
    </row>
    <row r="55" spans="1:10">
      <c r="A55" s="2"/>
      <c r="B55" s="2"/>
      <c r="C55" s="2"/>
      <c r="D55" s="11"/>
      <c r="E55" s="2"/>
      <c r="F55" s="2"/>
      <c r="G55" s="2"/>
      <c r="H55" s="2"/>
      <c r="I55" s="2"/>
      <c r="J55" s="2"/>
    </row>
    <row r="56" spans="1:10">
      <c r="A56" s="2"/>
      <c r="B56" s="2"/>
      <c r="C56" s="2"/>
      <c r="D56" s="11"/>
      <c r="E56" s="2"/>
      <c r="F56" s="2"/>
      <c r="G56" s="2"/>
      <c r="H56" s="2"/>
      <c r="I56" s="2"/>
      <c r="J56" s="2"/>
    </row>
    <row r="57" spans="1:10">
      <c r="A57" s="2"/>
      <c r="B57" s="2"/>
      <c r="C57" s="2"/>
      <c r="D57" s="11"/>
      <c r="E57" s="2"/>
      <c r="F57" s="2"/>
      <c r="G57" s="2"/>
      <c r="H57" s="2"/>
      <c r="I57" s="2"/>
      <c r="J57" s="2"/>
    </row>
    <row r="58" spans="1:10">
      <c r="A58" s="2"/>
      <c r="B58" s="2"/>
      <c r="C58" s="2"/>
      <c r="D58" s="11"/>
      <c r="E58" s="2"/>
      <c r="F58" s="2"/>
      <c r="G58" s="2"/>
      <c r="H58" s="2"/>
      <c r="I58" s="2"/>
      <c r="J58" s="2"/>
    </row>
    <row r="59" spans="1:10">
      <c r="A59" s="2"/>
      <c r="B59" s="2"/>
      <c r="C59" s="2"/>
      <c r="D59" s="11"/>
      <c r="E59" s="2"/>
      <c r="F59" s="2"/>
      <c r="G59" s="2"/>
      <c r="H59" s="2"/>
      <c r="I59" s="2"/>
      <c r="J59" s="2"/>
    </row>
    <row r="60" spans="1:10">
      <c r="A60" s="2"/>
      <c r="B60" s="6"/>
      <c r="C60" s="2"/>
      <c r="D60" s="11"/>
      <c r="E60" s="6"/>
      <c r="F60" s="2"/>
      <c r="G60" s="2"/>
      <c r="H60" s="2"/>
      <c r="I60" s="2"/>
      <c r="J60" s="2"/>
    </row>
    <row r="61" spans="1:10">
      <c r="A61" s="2"/>
      <c r="B61" s="2"/>
      <c r="C61" s="2"/>
      <c r="D61" s="11"/>
      <c r="E61" s="2"/>
      <c r="F61" s="2"/>
      <c r="G61" s="2"/>
      <c r="H61" s="2"/>
      <c r="I61" s="2"/>
      <c r="J61" s="2"/>
    </row>
    <row r="62" spans="1:10" s="7" customFormat="1">
      <c r="A62" s="3"/>
      <c r="B62" s="3"/>
      <c r="C62" s="3"/>
      <c r="D62" s="14"/>
      <c r="E62" s="3"/>
      <c r="F62" s="3"/>
      <c r="G62" s="3"/>
      <c r="H62" s="3"/>
      <c r="I62" s="3"/>
      <c r="J62" s="3"/>
    </row>
    <row r="63" spans="1:10">
      <c r="A63" s="2"/>
      <c r="B63" s="2"/>
      <c r="C63" s="2"/>
      <c r="D63" s="11"/>
      <c r="E63" s="2"/>
      <c r="F63" s="2"/>
      <c r="G63" s="2"/>
      <c r="H63" s="2"/>
      <c r="I63" s="2"/>
      <c r="J63" s="2"/>
    </row>
    <row r="64" spans="1:10">
      <c r="A64" s="2"/>
      <c r="B64" s="2"/>
      <c r="C64" s="2"/>
      <c r="D64" s="11"/>
      <c r="E64" s="2"/>
      <c r="F64" s="2"/>
      <c r="G64" s="2"/>
      <c r="H64" s="2"/>
      <c r="I64" s="2"/>
      <c r="J64" s="2"/>
    </row>
    <row r="65" spans="1:10">
      <c r="A65" s="2"/>
      <c r="B65" s="2"/>
      <c r="C65" s="2"/>
      <c r="D65" s="11"/>
      <c r="E65" s="2"/>
      <c r="F65" s="2"/>
      <c r="G65" s="2"/>
      <c r="H65" s="2"/>
      <c r="I65" s="2"/>
      <c r="J65" s="2"/>
    </row>
    <row r="66" spans="1:10">
      <c r="A66" s="2"/>
      <c r="B66" s="2"/>
      <c r="C66" s="2"/>
      <c r="D66" s="11"/>
      <c r="E66" s="2"/>
      <c r="F66" s="2"/>
      <c r="G66" s="2"/>
      <c r="H66" s="2"/>
      <c r="I66" s="2"/>
      <c r="J66" s="2"/>
    </row>
    <row r="67" spans="1:10">
      <c r="A67" s="2"/>
      <c r="B67" s="2"/>
      <c r="C67" s="2"/>
      <c r="D67" s="11"/>
      <c r="E67" s="2"/>
      <c r="F67" s="2"/>
      <c r="G67" s="2"/>
      <c r="H67" s="2"/>
      <c r="I67" s="2"/>
      <c r="J67" s="2"/>
    </row>
    <row r="68" spans="1:10">
      <c r="A68" s="2"/>
      <c r="B68" s="2"/>
      <c r="C68" s="2"/>
      <c r="D68" s="11"/>
      <c r="E68" s="2"/>
      <c r="F68" s="2"/>
      <c r="G68" s="2"/>
      <c r="H68" s="2"/>
      <c r="I68" s="2"/>
      <c r="J68" s="2"/>
    </row>
    <row r="69" spans="1:10">
      <c r="A69" s="2"/>
      <c r="B69" s="6"/>
      <c r="C69" s="2"/>
      <c r="D69" s="11"/>
      <c r="E69" s="6"/>
      <c r="F69" s="2"/>
      <c r="G69" s="2"/>
      <c r="H69" s="2"/>
      <c r="I69" s="2"/>
      <c r="J69" s="2"/>
    </row>
    <row r="70" spans="1:10">
      <c r="A70" s="2"/>
      <c r="B70" s="6"/>
      <c r="C70" s="2"/>
      <c r="D70" s="11"/>
      <c r="E70" s="6"/>
      <c r="F70" s="2"/>
      <c r="G70" s="2"/>
      <c r="H70" s="2"/>
      <c r="I70" s="2"/>
      <c r="J70" s="2"/>
    </row>
    <row r="71" spans="1:10">
      <c r="A71" s="2"/>
      <c r="B71" s="6"/>
      <c r="C71" s="2"/>
      <c r="D71" s="11"/>
      <c r="E71" s="6"/>
      <c r="F71" s="2"/>
      <c r="G71" s="2"/>
      <c r="H71" s="2"/>
      <c r="I71" s="2"/>
      <c r="J71" s="2"/>
    </row>
    <row r="72" spans="1:10">
      <c r="A72" s="2"/>
      <c r="B72" s="6"/>
      <c r="C72" s="2"/>
      <c r="D72" s="11"/>
      <c r="E72" s="2"/>
      <c r="F72" s="2"/>
      <c r="G72" s="2"/>
      <c r="H72" s="2"/>
      <c r="I72" s="2"/>
      <c r="J72" s="2"/>
    </row>
    <row r="73" spans="1:10">
      <c r="A73" s="2"/>
      <c r="B73" s="16"/>
      <c r="C73" s="2"/>
      <c r="D73" s="11"/>
      <c r="E73" s="16"/>
      <c r="F73" s="2"/>
      <c r="G73" s="2"/>
      <c r="H73" s="2"/>
      <c r="I73" s="2"/>
      <c r="J73" s="2"/>
    </row>
    <row r="75" spans="1:10" ht="30.75" customHeight="1">
      <c r="A75" s="1"/>
      <c r="B75" s="4"/>
      <c r="C75" s="4"/>
      <c r="D75" s="10"/>
      <c r="E75" s="4"/>
      <c r="F75" s="4"/>
      <c r="G75" s="4"/>
      <c r="H75" s="4"/>
      <c r="I75" s="4"/>
      <c r="J75" s="4"/>
    </row>
    <row r="76" spans="1:10">
      <c r="A76" s="2"/>
      <c r="B76" s="2"/>
      <c r="C76" s="2"/>
      <c r="D76" s="11"/>
      <c r="E76" s="2"/>
      <c r="F76" s="2"/>
      <c r="G76" s="2"/>
      <c r="H76" s="2"/>
      <c r="I76" s="2"/>
      <c r="J76" s="2"/>
    </row>
    <row r="77" spans="1:10">
      <c r="A77" s="2"/>
      <c r="B77" s="2"/>
      <c r="C77" s="2"/>
      <c r="D77" s="11"/>
      <c r="E77" s="2"/>
      <c r="F77" s="2"/>
      <c r="G77" s="2"/>
      <c r="H77" s="2"/>
      <c r="I77" s="2"/>
      <c r="J77" s="2"/>
    </row>
    <row r="78" spans="1:10">
      <c r="A78" s="2"/>
      <c r="B78" s="2"/>
      <c r="C78" s="2"/>
      <c r="D78" s="11"/>
      <c r="E78" s="2"/>
      <c r="F78" s="2"/>
      <c r="G78" s="2"/>
      <c r="H78" s="2"/>
      <c r="I78" s="2"/>
      <c r="J78" s="2"/>
    </row>
    <row r="79" spans="1:10">
      <c r="A79" s="2"/>
      <c r="B79" s="6"/>
      <c r="C79" s="2"/>
      <c r="D79" s="11"/>
      <c r="E79" s="6"/>
      <c r="F79" s="2"/>
      <c r="G79" s="2"/>
      <c r="H79" s="2"/>
      <c r="I79" s="2"/>
      <c r="J79" s="2"/>
    </row>
    <row r="80" spans="1:10">
      <c r="A80" s="2"/>
      <c r="B80" s="2"/>
      <c r="C80" s="2"/>
      <c r="D80" s="11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11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11"/>
      <c r="E82" s="2"/>
      <c r="F82" s="2"/>
      <c r="G82" s="2"/>
      <c r="H82" s="2"/>
      <c r="I82" s="2"/>
      <c r="J82" s="2"/>
    </row>
    <row r="83" spans="1:10">
      <c r="A83" s="2"/>
      <c r="B83" s="2"/>
      <c r="C83" s="2"/>
      <c r="D83" s="11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11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11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11"/>
      <c r="E86" s="2"/>
      <c r="F86" s="2"/>
      <c r="G86" s="2"/>
      <c r="H86" s="2"/>
      <c r="I86" s="2"/>
      <c r="J86" s="2"/>
    </row>
    <row r="87" spans="1:10" ht="15" customHeight="1">
      <c r="A87" s="2"/>
      <c r="B87" s="5"/>
      <c r="C87" s="5"/>
      <c r="D87" s="12"/>
      <c r="E87" s="5"/>
      <c r="F87" s="5"/>
      <c r="G87" s="2"/>
      <c r="H87" s="2"/>
      <c r="I87" s="2"/>
      <c r="J87" s="2"/>
    </row>
    <row r="88" spans="1:10">
      <c r="A88" s="2"/>
      <c r="B88" s="2"/>
      <c r="C88" s="2"/>
      <c r="D88" s="11"/>
      <c r="E88" s="2"/>
      <c r="F88" s="2"/>
      <c r="G88" s="2"/>
      <c r="H88" s="2"/>
      <c r="I88" s="2"/>
      <c r="J88" s="2"/>
    </row>
    <row r="89" spans="1:10">
      <c r="A89" s="2"/>
      <c r="B89" s="6"/>
      <c r="C89" s="2"/>
      <c r="D89" s="11"/>
      <c r="E89" s="6"/>
      <c r="F89" s="2"/>
      <c r="G89" s="2"/>
      <c r="H89" s="2"/>
      <c r="I89" s="2"/>
      <c r="J89" s="2"/>
    </row>
    <row r="90" spans="1:10">
      <c r="A90" s="2"/>
      <c r="B90" s="2"/>
      <c r="C90" s="2"/>
      <c r="D90" s="11"/>
      <c r="E90" s="2"/>
      <c r="F90" s="2"/>
      <c r="G90" s="2"/>
      <c r="H90" s="2"/>
      <c r="I90" s="2"/>
      <c r="J90" s="2"/>
    </row>
    <row r="91" spans="1:10">
      <c r="A91" s="1"/>
      <c r="B91" s="1"/>
      <c r="C91" s="1"/>
      <c r="D91" s="13"/>
      <c r="E91" s="3"/>
      <c r="F91" s="1"/>
      <c r="G91" s="1"/>
      <c r="H91" s="1"/>
      <c r="I91" s="1"/>
      <c r="J91" s="1"/>
    </row>
    <row r="92" spans="1:10">
      <c r="A92" s="1"/>
      <c r="B92" s="1"/>
      <c r="C92" s="1"/>
      <c r="D92" s="13"/>
      <c r="E92" s="3"/>
      <c r="F92" s="1"/>
      <c r="G92" s="1"/>
      <c r="H92" s="1"/>
      <c r="I92" s="1"/>
      <c r="J92" s="1"/>
    </row>
    <row r="93" spans="1:10">
      <c r="A93" s="2"/>
      <c r="B93" s="2"/>
      <c r="C93" s="2"/>
      <c r="D93" s="11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11"/>
      <c r="E94" s="2"/>
      <c r="F94" s="2"/>
      <c r="G94" s="2"/>
      <c r="H94" s="2"/>
      <c r="I94" s="2"/>
      <c r="J94" s="2"/>
    </row>
    <row r="95" spans="1:10">
      <c r="A95" s="2"/>
      <c r="B95" s="2"/>
      <c r="C95" s="2"/>
      <c r="D95" s="11"/>
      <c r="E95" s="2"/>
      <c r="F95" s="2"/>
      <c r="G95" s="2"/>
      <c r="H95" s="2"/>
      <c r="I95" s="2"/>
      <c r="J95" s="2"/>
    </row>
    <row r="96" spans="1:10">
      <c r="A96" s="2"/>
      <c r="B96" s="2"/>
      <c r="C96" s="2"/>
      <c r="D96" s="11"/>
      <c r="E96" s="2"/>
      <c r="F96" s="2"/>
      <c r="G96" s="2"/>
      <c r="H96" s="2"/>
      <c r="I96" s="2"/>
      <c r="J96" s="2"/>
    </row>
    <row r="97" spans="1:10">
      <c r="A97" s="2"/>
      <c r="B97" s="2"/>
      <c r="C97" s="2"/>
      <c r="D97" s="11"/>
      <c r="E97" s="2"/>
      <c r="F97" s="2"/>
      <c r="G97" s="2"/>
      <c r="H97" s="2"/>
      <c r="I97" s="2"/>
      <c r="J97" s="2"/>
    </row>
    <row r="98" spans="1:10">
      <c r="A98" s="2"/>
      <c r="B98" s="2"/>
      <c r="C98" s="2"/>
      <c r="D98" s="11"/>
      <c r="E98" s="2"/>
      <c r="F98" s="2"/>
      <c r="G98" s="2"/>
      <c r="H98" s="2"/>
      <c r="I98" s="2"/>
      <c r="J98" s="2"/>
    </row>
    <row r="99" spans="1:10">
      <c r="A99" s="2"/>
      <c r="B99" s="2"/>
      <c r="C99" s="2"/>
      <c r="D99" s="11"/>
      <c r="E99" s="2"/>
      <c r="F99" s="2"/>
      <c r="G99" s="2"/>
      <c r="H99" s="2"/>
      <c r="I99" s="2"/>
      <c r="J99" s="2"/>
    </row>
    <row r="100" spans="1:10" s="7" customFormat="1">
      <c r="A100" s="3"/>
      <c r="B100" s="3"/>
      <c r="C100" s="3"/>
      <c r="D100" s="14"/>
      <c r="E100" s="3"/>
      <c r="F100" s="3"/>
      <c r="G100" s="3"/>
      <c r="H100" s="3"/>
      <c r="I100" s="3"/>
      <c r="J100" s="3"/>
    </row>
    <row r="101" spans="1:10">
      <c r="A101" s="1"/>
      <c r="B101" s="1"/>
      <c r="C101" s="1"/>
      <c r="D101" s="13"/>
      <c r="E101" s="3"/>
      <c r="F101" s="1"/>
      <c r="G101" s="1"/>
      <c r="H101" s="1"/>
      <c r="I101" s="1"/>
      <c r="J101" s="1"/>
    </row>
    <row r="102" spans="1:10">
      <c r="A102" s="2"/>
      <c r="B102" s="2"/>
      <c r="C102" s="2"/>
      <c r="D102" s="11"/>
      <c r="E102" s="2"/>
      <c r="F102" s="2"/>
      <c r="G102" s="2"/>
      <c r="H102" s="2"/>
      <c r="I102" s="2"/>
      <c r="J102" s="2"/>
    </row>
    <row r="103" spans="1:10">
      <c r="A103" s="2"/>
      <c r="B103" s="2"/>
      <c r="C103" s="2"/>
      <c r="D103" s="11"/>
      <c r="E103" s="2"/>
      <c r="F103" s="2"/>
      <c r="G103" s="2"/>
      <c r="H103" s="2"/>
      <c r="I103" s="2"/>
      <c r="J103" s="2"/>
    </row>
    <row r="104" spans="1:10">
      <c r="A104" s="2"/>
      <c r="B104" s="2"/>
      <c r="C104" s="2"/>
      <c r="D104" s="11"/>
      <c r="E104" s="2"/>
      <c r="F104" s="2"/>
      <c r="G104" s="2"/>
      <c r="H104" s="2"/>
      <c r="I104" s="2"/>
      <c r="J104" s="2"/>
    </row>
    <row r="105" spans="1:10">
      <c r="A105" s="2"/>
      <c r="B105" s="2"/>
      <c r="C105" s="2"/>
      <c r="D105" s="11"/>
      <c r="E105" s="2"/>
      <c r="F105" s="2"/>
      <c r="G105" s="2"/>
      <c r="H105" s="2"/>
      <c r="I105" s="2"/>
      <c r="J105" s="2"/>
    </row>
    <row r="106" spans="1:10">
      <c r="A106" s="2"/>
      <c r="B106" s="2"/>
      <c r="C106" s="2"/>
      <c r="D106" s="11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11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11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11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11"/>
      <c r="E110" s="2"/>
      <c r="F110" s="2"/>
      <c r="G110" s="2"/>
      <c r="H110" s="2"/>
      <c r="I110" s="2"/>
      <c r="J110" s="2"/>
    </row>
    <row r="111" spans="1:10">
      <c r="A111" s="2"/>
      <c r="B111" s="2"/>
      <c r="C111" s="2"/>
      <c r="D111" s="11"/>
      <c r="E111" s="2"/>
      <c r="F111" s="2"/>
      <c r="G111" s="2"/>
      <c r="H111" s="2"/>
      <c r="I111" s="2"/>
      <c r="J111" s="2"/>
    </row>
    <row r="112" spans="1:10">
      <c r="A112" s="2"/>
      <c r="B112" s="6"/>
      <c r="C112" s="2"/>
      <c r="D112" s="11"/>
      <c r="E112" s="6"/>
      <c r="F112" s="2"/>
      <c r="G112" s="2"/>
      <c r="H112" s="2"/>
      <c r="I112" s="2"/>
      <c r="J112" s="2"/>
    </row>
    <row r="113" spans="1:10">
      <c r="A113" s="2"/>
      <c r="B113" s="2"/>
      <c r="C113" s="2"/>
      <c r="D113" s="11"/>
      <c r="E113" s="2"/>
      <c r="F113" s="2"/>
      <c r="G113" s="2"/>
      <c r="H113" s="2"/>
      <c r="I113" s="2"/>
      <c r="J113" s="2"/>
    </row>
    <row r="114" spans="1:10" ht="15" customHeight="1">
      <c r="A114" s="2"/>
      <c r="B114" s="2"/>
      <c r="C114" s="5"/>
      <c r="D114" s="12"/>
      <c r="E114" s="5"/>
      <c r="F114" s="2"/>
      <c r="G114" s="2"/>
      <c r="H114" s="2"/>
      <c r="I114" s="2"/>
      <c r="J114" s="2"/>
    </row>
    <row r="115" spans="1:10">
      <c r="A115" s="2"/>
      <c r="B115" s="2"/>
      <c r="C115" s="2"/>
      <c r="D115" s="11"/>
      <c r="E115" s="2"/>
      <c r="F115" s="2"/>
      <c r="G115" s="2"/>
      <c r="H115" s="2"/>
      <c r="I115" s="2"/>
      <c r="J115" s="2"/>
    </row>
    <row r="116" spans="1:10">
      <c r="A116" s="2"/>
      <c r="B116" s="6"/>
      <c r="C116" s="2"/>
      <c r="D116" s="11"/>
      <c r="E116" s="6"/>
      <c r="F116" s="2"/>
      <c r="G116" s="2"/>
      <c r="H116" s="2"/>
      <c r="I116" s="2"/>
      <c r="J116" s="2"/>
    </row>
    <row r="117" spans="1:10">
      <c r="A117" s="2"/>
      <c r="B117" s="2"/>
      <c r="C117" s="2"/>
      <c r="D117" s="11"/>
      <c r="E117" s="2"/>
      <c r="F117" s="2"/>
      <c r="G117" s="2"/>
      <c r="H117" s="2"/>
      <c r="I117" s="2"/>
      <c r="J117" s="2"/>
    </row>
    <row r="118" spans="1:10" s="7" customFormat="1">
      <c r="A118" s="3"/>
      <c r="B118" s="3"/>
      <c r="C118" s="3"/>
      <c r="D118" s="14"/>
      <c r="E118" s="3"/>
      <c r="F118" s="3"/>
      <c r="G118" s="3"/>
      <c r="H118" s="3"/>
      <c r="I118" s="3"/>
      <c r="J118" s="3"/>
    </row>
    <row r="119" spans="1:10" s="7" customFormat="1">
      <c r="A119" s="3"/>
      <c r="B119" s="3"/>
      <c r="C119" s="3"/>
      <c r="D119" s="14"/>
      <c r="E119" s="3"/>
      <c r="F119" s="3"/>
      <c r="G119" s="3"/>
      <c r="H119" s="3"/>
      <c r="I119" s="3"/>
      <c r="J119" s="3"/>
    </row>
    <row r="120" spans="1:10">
      <c r="A120" s="2"/>
      <c r="B120" s="2"/>
      <c r="C120" s="2"/>
      <c r="D120" s="11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11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11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11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11"/>
      <c r="E124" s="2"/>
      <c r="F124" s="2"/>
      <c r="G124" s="2"/>
      <c r="H124" s="2"/>
      <c r="I124" s="2"/>
      <c r="J124" s="2"/>
    </row>
    <row r="125" spans="1:10">
      <c r="A125" s="2"/>
      <c r="B125" s="6"/>
      <c r="C125" s="2"/>
      <c r="D125" s="11"/>
      <c r="E125" s="6"/>
      <c r="F125" s="2"/>
      <c r="G125" s="2"/>
      <c r="H125" s="2"/>
      <c r="I125" s="2"/>
      <c r="J125" s="2"/>
    </row>
    <row r="126" spans="1:10">
      <c r="A126" s="2"/>
      <c r="B126" s="2"/>
      <c r="C126" s="2"/>
      <c r="D126" s="11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11"/>
      <c r="E127" s="2"/>
      <c r="F127" s="2"/>
      <c r="G127" s="2"/>
      <c r="H127" s="2"/>
      <c r="I127" s="2"/>
      <c r="J127" s="2"/>
    </row>
    <row r="128" spans="1:10">
      <c r="A128" s="2"/>
      <c r="B128" s="6"/>
      <c r="C128" s="2"/>
      <c r="D128" s="11"/>
      <c r="E128" s="6"/>
      <c r="F128" s="2"/>
      <c r="G128" s="2"/>
      <c r="H128" s="2"/>
      <c r="I128" s="2"/>
      <c r="J128" s="2"/>
    </row>
    <row r="129" spans="1:10">
      <c r="A129" s="2"/>
      <c r="B129" s="2"/>
      <c r="C129" s="2"/>
      <c r="D129" s="11"/>
      <c r="E129" s="2"/>
      <c r="F129" s="2"/>
      <c r="G129" s="2"/>
      <c r="H129" s="2"/>
      <c r="I129" s="2"/>
      <c r="J129" s="2"/>
    </row>
    <row r="130" spans="1:10" s="7" customFormat="1">
      <c r="A130" s="3"/>
      <c r="B130" s="3"/>
      <c r="C130" s="3"/>
      <c r="D130" s="14"/>
      <c r="E130" s="3"/>
      <c r="F130" s="3"/>
      <c r="G130" s="3"/>
      <c r="H130" s="3"/>
      <c r="I130" s="3"/>
      <c r="J130" s="3"/>
    </row>
    <row r="131" spans="1:10" s="7" customFormat="1">
      <c r="A131" s="3"/>
      <c r="B131" s="3"/>
      <c r="C131" s="3"/>
      <c r="D131" s="14"/>
      <c r="E131" s="3"/>
      <c r="F131" s="3"/>
      <c r="G131" s="3"/>
      <c r="H131" s="3"/>
      <c r="I131" s="3"/>
      <c r="J131" s="3"/>
    </row>
    <row r="132" spans="1:10">
      <c r="A132" s="2"/>
      <c r="B132" s="2"/>
      <c r="C132" s="2"/>
      <c r="D132" s="11"/>
      <c r="E132" s="2"/>
      <c r="F132" s="2"/>
      <c r="G132" s="2"/>
      <c r="H132" s="2"/>
      <c r="I132" s="2"/>
      <c r="J132" s="2"/>
    </row>
    <row r="133" spans="1:10">
      <c r="A133" s="2"/>
      <c r="B133" s="6"/>
      <c r="C133" s="2"/>
      <c r="D133" s="11"/>
      <c r="E133" s="6"/>
      <c r="F133" s="2"/>
      <c r="G133" s="2"/>
      <c r="H133" s="2"/>
      <c r="I133" s="2"/>
      <c r="J133" s="2"/>
    </row>
    <row r="134" spans="1:10">
      <c r="A134" s="2"/>
      <c r="B134" s="2"/>
      <c r="C134" s="2"/>
      <c r="D134" s="11"/>
      <c r="E134" s="2"/>
      <c r="F134" s="2"/>
      <c r="G134" s="2"/>
      <c r="H134" s="2"/>
      <c r="I134" s="2"/>
      <c r="J134" s="2"/>
    </row>
    <row r="135" spans="1:10">
      <c r="A135" s="2"/>
      <c r="B135" s="2"/>
      <c r="C135" s="2"/>
      <c r="D135" s="11"/>
      <c r="E135" s="2"/>
      <c r="F135" s="2"/>
      <c r="G135" s="2"/>
      <c r="H135" s="2"/>
      <c r="I135" s="2"/>
      <c r="J135" s="2"/>
    </row>
    <row r="136" spans="1:10">
      <c r="A136" s="2"/>
      <c r="B136" s="6"/>
      <c r="C136" s="2"/>
      <c r="D136" s="11"/>
      <c r="E136" s="6"/>
      <c r="F136" s="2"/>
      <c r="G136" s="2"/>
      <c r="H136" s="2"/>
      <c r="I136" s="2"/>
      <c r="J136" s="2"/>
    </row>
    <row r="137" spans="1:10">
      <c r="A137" s="2"/>
      <c r="B137" s="2"/>
      <c r="C137" s="2"/>
      <c r="D137" s="8"/>
      <c r="E137" s="2"/>
      <c r="F137" s="2"/>
      <c r="G137" s="2"/>
      <c r="H137" s="2"/>
      <c r="I137" s="2"/>
      <c r="J137" s="2"/>
    </row>
    <row r="138" spans="1:10">
      <c r="A138" s="2"/>
      <c r="B138" s="2"/>
      <c r="C138" s="2"/>
      <c r="D138" s="11"/>
      <c r="E138" s="2"/>
      <c r="F138" s="2"/>
      <c r="G138" s="2"/>
      <c r="H138" s="2"/>
      <c r="I138" s="2"/>
      <c r="J138" s="2"/>
    </row>
    <row r="139" spans="1:10">
      <c r="A139" s="2"/>
      <c r="B139" s="2"/>
      <c r="C139" s="2"/>
      <c r="D139" s="11"/>
      <c r="E139" s="2"/>
      <c r="F139" s="2"/>
      <c r="G139" s="2"/>
      <c r="H139" s="2"/>
      <c r="I139" s="2"/>
      <c r="J139" s="2"/>
    </row>
    <row r="140" spans="1:10">
      <c r="A140" s="2"/>
      <c r="B140" s="6"/>
      <c r="C140" s="2"/>
      <c r="D140" s="11"/>
      <c r="E140" s="6"/>
      <c r="F140" s="2"/>
      <c r="G140" s="2"/>
      <c r="H140" s="2"/>
      <c r="I140" s="2"/>
      <c r="J140" s="2"/>
    </row>
    <row r="141" spans="1:10">
      <c r="A141" s="2"/>
      <c r="B141" s="2"/>
      <c r="C141" s="2"/>
      <c r="D141" s="11"/>
      <c r="E141" s="2"/>
      <c r="F141" s="2"/>
      <c r="G141" s="2"/>
      <c r="H141" s="2"/>
      <c r="I141" s="2"/>
      <c r="J141" s="2"/>
    </row>
    <row r="142" spans="1:10">
      <c r="A142" s="1"/>
      <c r="B142" s="3"/>
      <c r="C142" s="1"/>
      <c r="D142" s="13"/>
      <c r="E142" s="3"/>
      <c r="F142" s="1"/>
      <c r="G142" s="1"/>
      <c r="H142" s="1"/>
      <c r="I142" s="1"/>
      <c r="J142" s="1"/>
    </row>
    <row r="143" spans="1:10">
      <c r="A143" s="1"/>
      <c r="B143" s="1"/>
      <c r="C143" s="1"/>
      <c r="D143" s="13"/>
      <c r="E143" s="3"/>
      <c r="F143" s="1"/>
      <c r="G143" s="1"/>
      <c r="H143" s="1"/>
      <c r="I143" s="1"/>
      <c r="J143" s="1"/>
    </row>
    <row r="144" spans="1:10">
      <c r="A144" s="2"/>
      <c r="B144" s="2"/>
      <c r="C144" s="2"/>
      <c r="D144" s="11"/>
      <c r="E144" s="2"/>
      <c r="F144" s="2"/>
      <c r="G144" s="2"/>
      <c r="H144" s="2"/>
      <c r="I144" s="2"/>
      <c r="J144" s="2"/>
    </row>
    <row r="145" spans="1:10">
      <c r="A145" s="2"/>
      <c r="B145" s="6"/>
      <c r="C145" s="2"/>
      <c r="D145" s="11"/>
      <c r="E145" s="6"/>
      <c r="F145" s="2"/>
      <c r="G145" s="2"/>
      <c r="H145" s="2"/>
      <c r="I145" s="2"/>
      <c r="J145" s="2"/>
    </row>
    <row r="146" spans="1:10">
      <c r="A146" s="2"/>
      <c r="B146" s="2"/>
      <c r="C146" s="2"/>
      <c r="D146" s="11"/>
      <c r="E146" s="2"/>
      <c r="F146" s="2"/>
      <c r="G146" s="2"/>
      <c r="H146" s="2"/>
      <c r="I146" s="2"/>
      <c r="J146" s="2"/>
    </row>
    <row r="147" spans="1:10">
      <c r="A147" s="2"/>
      <c r="B147" s="2"/>
      <c r="C147" s="2"/>
      <c r="D147" s="11"/>
      <c r="E147" s="2"/>
      <c r="F147" s="2"/>
      <c r="G147" s="2"/>
      <c r="H147" s="2"/>
      <c r="I147" s="2"/>
      <c r="J147" s="2"/>
    </row>
    <row r="148" spans="1:10">
      <c r="A148" s="2"/>
      <c r="B148" s="2"/>
      <c r="C148" s="2"/>
      <c r="D148" s="11"/>
      <c r="E148" s="2"/>
      <c r="F148" s="2"/>
      <c r="G148" s="2"/>
      <c r="H148" s="2"/>
      <c r="I148" s="2"/>
      <c r="J148" s="2"/>
    </row>
    <row r="149" spans="1:10">
      <c r="A149" s="2"/>
      <c r="B149" s="2"/>
      <c r="C149" s="2"/>
      <c r="D149" s="11"/>
      <c r="E149" s="2"/>
      <c r="F149" s="2"/>
      <c r="G149" s="2"/>
      <c r="H149" s="2"/>
      <c r="I149" s="2"/>
      <c r="J149" s="2"/>
    </row>
    <row r="150" spans="1:10">
      <c r="A150" s="2"/>
      <c r="B150" s="6"/>
      <c r="C150" s="2"/>
      <c r="D150" s="11"/>
      <c r="E150" s="6"/>
      <c r="F150" s="2"/>
      <c r="G150" s="2"/>
      <c r="H150" s="2"/>
      <c r="I150" s="2"/>
      <c r="J150" s="2"/>
    </row>
    <row r="151" spans="1:10">
      <c r="A151" s="2"/>
      <c r="B151" s="2"/>
      <c r="C151" s="2"/>
      <c r="D151" s="11"/>
      <c r="E151" s="2"/>
      <c r="F151" s="2"/>
      <c r="G151" s="2"/>
      <c r="H151" s="2"/>
      <c r="I151" s="2"/>
      <c r="J151" s="2"/>
    </row>
    <row r="152" spans="1:10">
      <c r="A152" s="1"/>
      <c r="B152" s="3"/>
      <c r="C152" s="1"/>
      <c r="D152" s="13"/>
      <c r="E152" s="3"/>
      <c r="F152" s="1"/>
      <c r="G152" s="1"/>
      <c r="H152" s="1"/>
      <c r="I152" s="1"/>
      <c r="J152" s="1"/>
    </row>
    <row r="153" spans="1:10">
      <c r="A153" s="1"/>
      <c r="B153" s="3"/>
      <c r="C153" s="1"/>
      <c r="D153" s="13"/>
      <c r="E153" s="3"/>
      <c r="F153" s="1"/>
      <c r="G153" s="1"/>
      <c r="H153" s="1"/>
      <c r="I153" s="1"/>
      <c r="J153" s="1"/>
    </row>
    <row r="154" spans="1:10">
      <c r="A154" s="2"/>
      <c r="B154" s="2"/>
      <c r="C154" s="2"/>
      <c r="D154" s="11"/>
      <c r="E154" s="2"/>
      <c r="F154" s="2"/>
      <c r="G154" s="2"/>
      <c r="H154" s="2"/>
      <c r="I154" s="2"/>
      <c r="J154" s="2"/>
    </row>
    <row r="155" spans="1:10">
      <c r="A155" s="2"/>
      <c r="B155" s="2"/>
      <c r="C155" s="2"/>
      <c r="D155" s="11"/>
      <c r="E155" s="2"/>
      <c r="F155" s="2"/>
      <c r="G155" s="2"/>
      <c r="H155" s="2"/>
      <c r="I155" s="2"/>
      <c r="J155" s="2"/>
    </row>
    <row r="156" spans="1:10">
      <c r="A156" s="2"/>
      <c r="B156" s="2"/>
      <c r="C156" s="2"/>
      <c r="D156" s="11"/>
      <c r="E156" s="2"/>
      <c r="F156" s="2"/>
      <c r="G156" s="2"/>
      <c r="H156" s="2"/>
      <c r="I156" s="2"/>
      <c r="J156" s="2"/>
    </row>
    <row r="157" spans="1:10">
      <c r="A157" s="2"/>
      <c r="B157" s="2"/>
      <c r="C157" s="2"/>
      <c r="D157" s="11"/>
      <c r="E157" s="2"/>
      <c r="F157" s="2"/>
      <c r="G157" s="2"/>
      <c r="H157" s="2"/>
      <c r="I157" s="2"/>
      <c r="J157" s="2"/>
    </row>
    <row r="158" spans="1:10">
      <c r="A158" s="2"/>
      <c r="B158" s="2"/>
      <c r="C158" s="2"/>
      <c r="D158" s="11"/>
      <c r="E158" s="2"/>
      <c r="F158" s="2"/>
      <c r="G158" s="2"/>
      <c r="H158" s="2"/>
      <c r="I158" s="2"/>
      <c r="J158" s="2"/>
    </row>
    <row r="159" spans="1:10">
      <c r="A159" s="1"/>
      <c r="B159" s="3"/>
      <c r="C159" s="1"/>
      <c r="D159" s="13"/>
      <c r="E159" s="3"/>
      <c r="F159" s="1"/>
      <c r="G159" s="1"/>
      <c r="H159" s="1"/>
      <c r="I159" s="1"/>
      <c r="J159" s="1"/>
    </row>
    <row r="160" spans="1:10">
      <c r="A160" s="2"/>
      <c r="B160" s="2"/>
      <c r="C160" s="2"/>
      <c r="D160" s="11"/>
      <c r="E160" s="2"/>
      <c r="F160" s="2"/>
      <c r="G160" s="2"/>
      <c r="H160" s="2"/>
      <c r="I160" s="2"/>
      <c r="J160" s="2"/>
    </row>
    <row r="161" spans="1:10">
      <c r="A161" s="1"/>
      <c r="B161" s="15"/>
      <c r="C161" s="1"/>
      <c r="D161" s="13"/>
      <c r="E161" s="15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7"/>
      <c r="C163" s="1"/>
      <c r="D163" s="1"/>
      <c r="E163" s="17"/>
      <c r="F163" s="1"/>
      <c r="G163" s="1"/>
      <c r="H163" s="1"/>
      <c r="I163" s="1"/>
      <c r="J163" s="1"/>
    </row>
    <row r="165" spans="1:10">
      <c r="B165" s="3"/>
      <c r="C165" s="3"/>
      <c r="D165" s="3"/>
      <c r="E165" s="3"/>
      <c r="F165" s="3"/>
      <c r="G165" s="3"/>
    </row>
    <row r="166" spans="1:10">
      <c r="B166" s="3"/>
      <c r="C166" s="3"/>
      <c r="D166" s="3"/>
      <c r="E166" s="3"/>
      <c r="F166" s="3"/>
      <c r="G166" s="3"/>
    </row>
    <row r="167" spans="1:10">
      <c r="B167" s="3"/>
      <c r="C167" s="3"/>
      <c r="D167" s="3"/>
      <c r="E167" s="3"/>
      <c r="F167" s="3"/>
      <c r="G167" s="3"/>
    </row>
    <row r="168" spans="1:10">
      <c r="B168" s="3"/>
      <c r="C168" s="3"/>
      <c r="D168" s="3"/>
      <c r="E168" s="3"/>
      <c r="F168" s="3"/>
      <c r="G168" s="3"/>
    </row>
    <row r="173" spans="1:10">
      <c r="B173" s="19"/>
    </row>
  </sheetData>
  <mergeCells count="12">
    <mergeCell ref="A13:I13"/>
    <mergeCell ref="A15:I15"/>
    <mergeCell ref="A3:B3"/>
    <mergeCell ref="I4:J4"/>
    <mergeCell ref="I3:J3"/>
    <mergeCell ref="I5:J5"/>
    <mergeCell ref="A5:C5"/>
    <mergeCell ref="I6:J6"/>
    <mergeCell ref="B9:J9"/>
    <mergeCell ref="B10:J10"/>
    <mergeCell ref="B11:J11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26" sqref="F26"/>
    </sheetView>
  </sheetViews>
  <sheetFormatPr defaultRowHeight="15"/>
  <cols>
    <col min="2" max="2" width="14.42578125" customWidth="1"/>
    <col min="3" max="3" width="15.85546875" customWidth="1"/>
    <col min="4" max="4" width="16.28515625" customWidth="1"/>
    <col min="5" max="5" width="20.140625" customWidth="1"/>
    <col min="6" max="6" width="20.28515625" customWidth="1"/>
    <col min="7" max="7" width="26.28515625" customWidth="1"/>
    <col min="8" max="8" width="28.42578125" customWidth="1"/>
    <col min="9" max="9" width="73" customWidth="1"/>
  </cols>
  <sheetData>
    <row r="1" spans="1:9" ht="19.5">
      <c r="A1" s="155" t="s">
        <v>271</v>
      </c>
      <c r="B1" s="155"/>
      <c r="C1" s="155"/>
      <c r="D1" s="155"/>
      <c r="E1" s="155"/>
      <c r="F1" s="155"/>
      <c r="G1" s="155"/>
      <c r="H1" s="155"/>
      <c r="I1" s="155"/>
    </row>
    <row r="2" spans="1:9" ht="16.5" thickBot="1">
      <c r="A2" s="26" t="s">
        <v>12</v>
      </c>
      <c r="B2" s="26" t="s">
        <v>1</v>
      </c>
      <c r="C2" s="26" t="s">
        <v>2</v>
      </c>
      <c r="D2" s="26" t="s">
        <v>3</v>
      </c>
      <c r="E2" s="26" t="s">
        <v>115</v>
      </c>
      <c r="F2" s="26" t="s">
        <v>6</v>
      </c>
      <c r="G2" s="26" t="s">
        <v>56</v>
      </c>
      <c r="H2" s="26" t="s">
        <v>5</v>
      </c>
      <c r="I2" s="26" t="s">
        <v>116</v>
      </c>
    </row>
    <row r="3" spans="1:9" ht="15" customHeight="1">
      <c r="A3" s="73" t="s">
        <v>12</v>
      </c>
      <c r="B3" s="74" t="s">
        <v>1</v>
      </c>
      <c r="C3" s="75" t="s">
        <v>2</v>
      </c>
      <c r="D3" s="75" t="s">
        <v>3</v>
      </c>
      <c r="E3" s="74" t="s">
        <v>115</v>
      </c>
      <c r="F3" s="75" t="s">
        <v>6</v>
      </c>
      <c r="G3" s="74" t="s">
        <v>56</v>
      </c>
      <c r="H3" s="74" t="s">
        <v>5</v>
      </c>
      <c r="I3" s="74" t="s">
        <v>116</v>
      </c>
    </row>
    <row r="4" spans="1:9" ht="15" customHeight="1">
      <c r="A4" s="154">
        <v>1</v>
      </c>
      <c r="B4" s="154" t="s">
        <v>266</v>
      </c>
      <c r="C4" s="76">
        <v>335</v>
      </c>
      <c r="D4" s="76">
        <v>1</v>
      </c>
      <c r="E4" s="76">
        <v>5</v>
      </c>
      <c r="F4" s="76" t="s">
        <v>267</v>
      </c>
      <c r="G4" s="156" t="s">
        <v>268</v>
      </c>
      <c r="H4" s="151">
        <v>44809</v>
      </c>
      <c r="I4" s="150" t="s">
        <v>118</v>
      </c>
    </row>
    <row r="5" spans="1:9" ht="15.75" customHeight="1">
      <c r="A5" s="154"/>
      <c r="B5" s="154"/>
      <c r="C5" s="76">
        <v>335</v>
      </c>
      <c r="D5" s="76">
        <v>3</v>
      </c>
      <c r="E5" s="76">
        <v>1.2</v>
      </c>
      <c r="F5" s="76" t="s">
        <v>267</v>
      </c>
      <c r="G5" s="157"/>
      <c r="H5" s="151"/>
      <c r="I5" s="150"/>
    </row>
    <row r="6" spans="1:9" ht="15.75" customHeight="1">
      <c r="A6" s="154"/>
      <c r="B6" s="154"/>
      <c r="C6" s="76">
        <v>335</v>
      </c>
      <c r="D6" s="76">
        <v>5</v>
      </c>
      <c r="E6" s="76">
        <v>2.9</v>
      </c>
      <c r="F6" s="76" t="s">
        <v>267</v>
      </c>
      <c r="G6" s="157"/>
      <c r="H6" s="151"/>
      <c r="I6" s="150"/>
    </row>
    <row r="7" spans="1:9">
      <c r="A7" s="154"/>
      <c r="B7" s="154"/>
      <c r="C7" s="76">
        <v>335</v>
      </c>
      <c r="D7" s="76">
        <v>6</v>
      </c>
      <c r="E7" s="76">
        <v>2.2000000000000002</v>
      </c>
      <c r="F7" s="76" t="s">
        <v>267</v>
      </c>
      <c r="G7" s="157"/>
      <c r="H7" s="151"/>
      <c r="I7" s="150"/>
    </row>
    <row r="8" spans="1:9">
      <c r="A8" s="154"/>
      <c r="B8" s="154"/>
      <c r="C8" s="76">
        <v>335</v>
      </c>
      <c r="D8" s="76">
        <v>7</v>
      </c>
      <c r="E8" s="76">
        <v>1</v>
      </c>
      <c r="F8" s="76" t="s">
        <v>267</v>
      </c>
      <c r="G8" s="157"/>
      <c r="H8" s="151"/>
      <c r="I8" s="150"/>
    </row>
    <row r="9" spans="1:9" ht="15" customHeight="1">
      <c r="A9" s="154"/>
      <c r="B9" s="154"/>
      <c r="C9" s="76">
        <v>335</v>
      </c>
      <c r="D9" s="76">
        <v>10</v>
      </c>
      <c r="E9" s="76">
        <v>1.2</v>
      </c>
      <c r="F9" s="76" t="s">
        <v>267</v>
      </c>
      <c r="G9" s="157"/>
      <c r="H9" s="151"/>
      <c r="I9" s="150"/>
    </row>
    <row r="10" spans="1:9" ht="15" customHeight="1">
      <c r="A10" s="154"/>
      <c r="B10" s="154"/>
      <c r="C10" s="76">
        <v>335</v>
      </c>
      <c r="D10" s="76">
        <v>11</v>
      </c>
      <c r="E10" s="76">
        <v>1.9</v>
      </c>
      <c r="F10" s="76" t="s">
        <v>267</v>
      </c>
      <c r="G10" s="157"/>
      <c r="H10" s="151"/>
      <c r="I10" s="150"/>
    </row>
    <row r="11" spans="1:9" ht="15" customHeight="1">
      <c r="A11" s="154"/>
      <c r="B11" s="154"/>
      <c r="C11" s="76">
        <v>335</v>
      </c>
      <c r="D11" s="76">
        <v>14</v>
      </c>
      <c r="E11" s="76">
        <v>0.7</v>
      </c>
      <c r="F11" s="76" t="s">
        <v>267</v>
      </c>
      <c r="G11" s="158"/>
      <c r="H11" s="151"/>
      <c r="I11" s="150"/>
    </row>
    <row r="12" spans="1:9" ht="15.75" customHeight="1">
      <c r="A12" s="154">
        <v>2</v>
      </c>
      <c r="B12" s="154" t="s">
        <v>117</v>
      </c>
      <c r="C12" s="154">
        <v>164</v>
      </c>
      <c r="D12" s="154">
        <v>6.3</v>
      </c>
      <c r="E12" s="154">
        <v>2.2000000000000002</v>
      </c>
      <c r="F12" s="152" t="s">
        <v>89</v>
      </c>
      <c r="G12" s="150" t="s">
        <v>268</v>
      </c>
      <c r="H12" s="151">
        <v>44811</v>
      </c>
      <c r="I12" s="150" t="s">
        <v>118</v>
      </c>
    </row>
    <row r="13" spans="1:9">
      <c r="A13" s="154"/>
      <c r="B13" s="154"/>
      <c r="C13" s="154"/>
      <c r="D13" s="154"/>
      <c r="E13" s="154"/>
      <c r="F13" s="153"/>
      <c r="G13" s="150"/>
      <c r="H13" s="151"/>
      <c r="I13" s="150"/>
    </row>
    <row r="14" spans="1:9" ht="15.75" customHeight="1">
      <c r="A14" s="154">
        <v>3</v>
      </c>
      <c r="B14" s="154" t="s">
        <v>117</v>
      </c>
      <c r="C14" s="154">
        <v>173</v>
      </c>
      <c r="D14" s="154">
        <v>23</v>
      </c>
      <c r="E14" s="154">
        <v>1.7</v>
      </c>
      <c r="F14" s="152" t="s">
        <v>89</v>
      </c>
      <c r="G14" s="150" t="s">
        <v>268</v>
      </c>
      <c r="H14" s="151">
        <v>44818</v>
      </c>
      <c r="I14" s="150" t="s">
        <v>118</v>
      </c>
    </row>
    <row r="15" spans="1:9">
      <c r="A15" s="154"/>
      <c r="B15" s="154"/>
      <c r="C15" s="154"/>
      <c r="D15" s="154"/>
      <c r="E15" s="154"/>
      <c r="F15" s="153"/>
      <c r="G15" s="150"/>
      <c r="H15" s="151"/>
      <c r="I15" s="150"/>
    </row>
    <row r="16" spans="1:9">
      <c r="A16" s="154">
        <v>4</v>
      </c>
      <c r="B16" s="154" t="s">
        <v>269</v>
      </c>
      <c r="C16" s="76">
        <v>474</v>
      </c>
      <c r="D16" s="76">
        <v>13</v>
      </c>
      <c r="E16" s="76">
        <v>2.5</v>
      </c>
      <c r="F16" s="76" t="s">
        <v>267</v>
      </c>
      <c r="G16" s="150" t="s">
        <v>268</v>
      </c>
      <c r="H16" s="154" t="s">
        <v>270</v>
      </c>
      <c r="I16" s="150" t="s">
        <v>118</v>
      </c>
    </row>
    <row r="17" spans="1:9">
      <c r="A17" s="154"/>
      <c r="B17" s="154"/>
      <c r="C17" s="76">
        <v>482</v>
      </c>
      <c r="D17" s="76">
        <v>1</v>
      </c>
      <c r="E17" s="76">
        <v>11.4</v>
      </c>
      <c r="F17" s="76" t="s">
        <v>267</v>
      </c>
      <c r="G17" s="150"/>
      <c r="H17" s="154"/>
      <c r="I17" s="150"/>
    </row>
    <row r="18" spans="1:9">
      <c r="A18" s="154"/>
      <c r="B18" s="154"/>
      <c r="C18" s="76">
        <v>482</v>
      </c>
      <c r="D18" s="76">
        <v>3</v>
      </c>
      <c r="E18" s="76">
        <v>5.8</v>
      </c>
      <c r="F18" s="76" t="s">
        <v>267</v>
      </c>
      <c r="G18" s="150"/>
      <c r="H18" s="154"/>
      <c r="I18" s="150"/>
    </row>
    <row r="19" spans="1:9">
      <c r="A19" s="154"/>
      <c r="B19" s="154"/>
      <c r="C19" s="76">
        <v>482</v>
      </c>
      <c r="D19" s="76">
        <v>7</v>
      </c>
      <c r="E19" s="76">
        <v>2.8</v>
      </c>
      <c r="F19" s="76" t="s">
        <v>267</v>
      </c>
      <c r="G19" s="150"/>
      <c r="H19" s="154"/>
      <c r="I19" s="150"/>
    </row>
    <row r="20" spans="1:9">
      <c r="A20" s="154"/>
      <c r="B20" s="154"/>
      <c r="C20" s="76">
        <v>482</v>
      </c>
      <c r="D20" s="76">
        <v>10</v>
      </c>
      <c r="E20" s="76">
        <v>0.8</v>
      </c>
      <c r="F20" s="76" t="s">
        <v>267</v>
      </c>
      <c r="G20" s="150"/>
      <c r="H20" s="154"/>
      <c r="I20" s="150"/>
    </row>
    <row r="21" spans="1:9" ht="15.75" customHeight="1">
      <c r="A21" s="154">
        <v>5</v>
      </c>
      <c r="B21" s="154" t="s">
        <v>117</v>
      </c>
      <c r="C21" s="154">
        <v>213</v>
      </c>
      <c r="D21" s="154">
        <v>7.4</v>
      </c>
      <c r="E21" s="154">
        <v>0.7</v>
      </c>
      <c r="F21" s="152" t="s">
        <v>89</v>
      </c>
      <c r="G21" s="150" t="s">
        <v>268</v>
      </c>
      <c r="H21" s="151">
        <v>44824</v>
      </c>
      <c r="I21" s="150" t="s">
        <v>118</v>
      </c>
    </row>
    <row r="22" spans="1:9">
      <c r="A22" s="154"/>
      <c r="B22" s="154"/>
      <c r="C22" s="154"/>
      <c r="D22" s="154"/>
      <c r="E22" s="154"/>
      <c r="F22" s="153"/>
      <c r="G22" s="150"/>
      <c r="H22" s="151"/>
      <c r="I22" s="150"/>
    </row>
    <row r="23" spans="1:9" ht="31.5">
      <c r="A23" s="76">
        <v>6</v>
      </c>
      <c r="B23" s="76" t="s">
        <v>117</v>
      </c>
      <c r="C23" s="76">
        <v>214</v>
      </c>
      <c r="D23" s="76">
        <v>2.5</v>
      </c>
      <c r="E23" s="76">
        <v>0.6</v>
      </c>
      <c r="F23" s="76" t="s">
        <v>89</v>
      </c>
      <c r="G23" s="77" t="s">
        <v>268</v>
      </c>
      <c r="H23" s="78">
        <v>44827</v>
      </c>
      <c r="I23" s="77" t="s">
        <v>118</v>
      </c>
    </row>
  </sheetData>
  <mergeCells count="38">
    <mergeCell ref="A1:I1"/>
    <mergeCell ref="A4:A11"/>
    <mergeCell ref="B4:B11"/>
    <mergeCell ref="H4:H11"/>
    <mergeCell ref="I4:I11"/>
    <mergeCell ref="G4:G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20"/>
    <mergeCell ref="B16:B20"/>
    <mergeCell ref="G16:G20"/>
    <mergeCell ref="H16:H20"/>
    <mergeCell ref="I16:I20"/>
    <mergeCell ref="A21:A22"/>
    <mergeCell ref="B21:B22"/>
    <mergeCell ref="C21:C22"/>
    <mergeCell ref="D21:D22"/>
    <mergeCell ref="E21:E22"/>
    <mergeCell ref="G21:G22"/>
    <mergeCell ref="H21:H22"/>
    <mergeCell ref="I21:I22"/>
    <mergeCell ref="F12:F13"/>
    <mergeCell ref="F14:F15"/>
    <mergeCell ref="F21:F22"/>
    <mergeCell ref="G12:G13"/>
    <mergeCell ref="H12:H13"/>
    <mergeCell ref="I12:I13"/>
    <mergeCell ref="G14:G15"/>
    <mergeCell ref="H14:H15"/>
    <mergeCell ref="I14:I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G32" sqref="G32"/>
    </sheetView>
  </sheetViews>
  <sheetFormatPr defaultRowHeight="15"/>
  <cols>
    <col min="2" max="2" width="30.5703125" customWidth="1"/>
    <col min="6" max="6" width="18.28515625" customWidth="1"/>
    <col min="7" max="7" width="18.7109375" customWidth="1"/>
    <col min="8" max="8" width="22" customWidth="1"/>
    <col min="9" max="9" width="56" customWidth="1"/>
  </cols>
  <sheetData>
    <row r="1" spans="1:9" ht="15.75" thickBot="1"/>
    <row r="2" spans="1:9" ht="15.75" thickBot="1">
      <c r="A2" s="149" t="s">
        <v>308</v>
      </c>
      <c r="B2" s="149"/>
      <c r="C2" s="149"/>
      <c r="D2" s="149"/>
      <c r="E2" s="149"/>
      <c r="F2" s="149"/>
      <c r="G2" s="149"/>
      <c r="H2" s="149"/>
      <c r="I2" s="149"/>
    </row>
    <row r="3" spans="1:9">
      <c r="A3" s="32" t="s">
        <v>12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55</v>
      </c>
      <c r="G3" s="32" t="s">
        <v>56</v>
      </c>
      <c r="H3" s="32" t="s">
        <v>5</v>
      </c>
      <c r="I3" s="32" t="s">
        <v>116</v>
      </c>
    </row>
    <row r="4" spans="1:9">
      <c r="A4" s="140">
        <v>1</v>
      </c>
      <c r="B4" s="48" t="s">
        <v>309</v>
      </c>
      <c r="C4" s="141">
        <v>41</v>
      </c>
      <c r="D4" s="141">
        <v>34</v>
      </c>
      <c r="E4" s="141">
        <v>0.9</v>
      </c>
      <c r="F4" s="48"/>
      <c r="G4" s="48" t="s">
        <v>310</v>
      </c>
      <c r="H4" s="142">
        <v>44805</v>
      </c>
      <c r="I4" s="48" t="s">
        <v>311</v>
      </c>
    </row>
    <row r="5" spans="1:9">
      <c r="A5" s="140">
        <v>2</v>
      </c>
      <c r="B5" s="48" t="s">
        <v>309</v>
      </c>
      <c r="C5" s="141">
        <v>41</v>
      </c>
      <c r="D5" s="141">
        <v>32</v>
      </c>
      <c r="E5" s="141">
        <v>2</v>
      </c>
      <c r="F5" s="140"/>
      <c r="G5" s="48" t="s">
        <v>310</v>
      </c>
      <c r="H5" s="142">
        <v>44806</v>
      </c>
      <c r="I5" s="48" t="s">
        <v>312</v>
      </c>
    </row>
    <row r="6" spans="1:9">
      <c r="A6" s="140">
        <v>3</v>
      </c>
      <c r="B6" s="48" t="s">
        <v>309</v>
      </c>
      <c r="C6" s="141">
        <v>41</v>
      </c>
      <c r="D6" s="141">
        <v>29</v>
      </c>
      <c r="E6" s="141">
        <v>0.5</v>
      </c>
      <c r="F6" s="140"/>
      <c r="G6" s="48" t="s">
        <v>310</v>
      </c>
      <c r="H6" s="142">
        <v>44807</v>
      </c>
      <c r="I6" s="48" t="s">
        <v>313</v>
      </c>
    </row>
    <row r="7" spans="1:9">
      <c r="A7" s="140">
        <v>4</v>
      </c>
      <c r="B7" s="48" t="s">
        <v>309</v>
      </c>
      <c r="C7" s="141">
        <v>41</v>
      </c>
      <c r="D7" s="141">
        <v>10</v>
      </c>
      <c r="E7" s="141">
        <v>1.9</v>
      </c>
      <c r="F7" s="140"/>
      <c r="G7" s="48" t="s">
        <v>310</v>
      </c>
      <c r="H7" s="142">
        <v>44808</v>
      </c>
      <c r="I7" s="48" t="s">
        <v>314</v>
      </c>
    </row>
    <row r="8" spans="1:9">
      <c r="A8" s="140">
        <v>5</v>
      </c>
      <c r="B8" s="48" t="s">
        <v>309</v>
      </c>
      <c r="C8" s="141">
        <v>29</v>
      </c>
      <c r="D8" s="141">
        <v>26</v>
      </c>
      <c r="E8" s="141">
        <v>0.9</v>
      </c>
      <c r="F8" s="140"/>
      <c r="G8" s="48" t="s">
        <v>310</v>
      </c>
      <c r="H8" s="143">
        <v>44820</v>
      </c>
      <c r="I8" s="48" t="s">
        <v>315</v>
      </c>
    </row>
    <row r="9" spans="1:9">
      <c r="A9" s="140">
        <v>6</v>
      </c>
      <c r="B9" s="48" t="s">
        <v>309</v>
      </c>
      <c r="C9" s="141">
        <v>28</v>
      </c>
      <c r="D9" s="141">
        <v>6</v>
      </c>
      <c r="E9" s="141">
        <v>0.6</v>
      </c>
      <c r="F9" s="140"/>
      <c r="G9" s="48" t="s">
        <v>310</v>
      </c>
      <c r="H9" s="143">
        <v>44821</v>
      </c>
      <c r="I9" s="48" t="s">
        <v>316</v>
      </c>
    </row>
    <row r="10" spans="1:9">
      <c r="A10" s="140">
        <v>7</v>
      </c>
      <c r="B10" s="48" t="s">
        <v>309</v>
      </c>
      <c r="C10" s="141">
        <v>50</v>
      </c>
      <c r="D10" s="141">
        <v>18.2</v>
      </c>
      <c r="E10" s="141">
        <v>5.4</v>
      </c>
      <c r="F10" s="140"/>
      <c r="G10" s="48" t="s">
        <v>310</v>
      </c>
      <c r="H10" s="143">
        <v>44829</v>
      </c>
      <c r="I10" s="48" t="s">
        <v>317</v>
      </c>
    </row>
    <row r="11" spans="1:9">
      <c r="A11" s="140">
        <v>8</v>
      </c>
      <c r="B11" s="144" t="s">
        <v>318</v>
      </c>
      <c r="C11" s="141">
        <v>21</v>
      </c>
      <c r="D11" s="141">
        <v>29</v>
      </c>
      <c r="E11" s="141">
        <v>1.1000000000000001</v>
      </c>
      <c r="F11" s="140"/>
      <c r="G11" s="48" t="s">
        <v>310</v>
      </c>
      <c r="H11" s="142">
        <v>44809</v>
      </c>
      <c r="I11" s="48" t="s">
        <v>319</v>
      </c>
    </row>
    <row r="12" spans="1:9">
      <c r="A12" s="140">
        <v>9</v>
      </c>
      <c r="B12" s="144" t="s">
        <v>318</v>
      </c>
      <c r="C12" s="141">
        <v>21</v>
      </c>
      <c r="D12" s="141">
        <v>26</v>
      </c>
      <c r="E12" s="141">
        <v>2.6</v>
      </c>
      <c r="F12" s="140"/>
      <c r="G12" s="48" t="s">
        <v>310</v>
      </c>
      <c r="H12" s="142">
        <v>44810</v>
      </c>
      <c r="I12" s="48" t="s">
        <v>320</v>
      </c>
    </row>
    <row r="13" spans="1:9">
      <c r="A13" s="140">
        <v>10</v>
      </c>
      <c r="B13" s="144" t="s">
        <v>318</v>
      </c>
      <c r="C13" s="141">
        <v>37</v>
      </c>
      <c r="D13" s="141">
        <v>18</v>
      </c>
      <c r="E13" s="141">
        <v>7.2</v>
      </c>
      <c r="F13" s="140"/>
      <c r="G13" s="48" t="s">
        <v>310</v>
      </c>
      <c r="H13" s="142">
        <v>44811</v>
      </c>
      <c r="I13" s="48" t="s">
        <v>321</v>
      </c>
    </row>
    <row r="14" spans="1:9">
      <c r="A14" s="140">
        <v>11</v>
      </c>
      <c r="B14" s="144" t="s">
        <v>318</v>
      </c>
      <c r="C14" s="141">
        <v>69</v>
      </c>
      <c r="D14" s="141">
        <v>8</v>
      </c>
      <c r="E14" s="141">
        <v>19.7</v>
      </c>
      <c r="F14" s="140"/>
      <c r="G14" s="48" t="s">
        <v>310</v>
      </c>
      <c r="H14" s="142">
        <v>44812</v>
      </c>
      <c r="I14" s="48" t="s">
        <v>322</v>
      </c>
    </row>
    <row r="15" spans="1:9">
      <c r="A15" s="140">
        <v>12</v>
      </c>
      <c r="B15" s="144" t="s">
        <v>318</v>
      </c>
      <c r="C15" s="141">
        <v>9</v>
      </c>
      <c r="D15" s="141">
        <v>4</v>
      </c>
      <c r="E15" s="141">
        <v>0.4</v>
      </c>
      <c r="F15" s="140"/>
      <c r="G15" s="48" t="s">
        <v>310</v>
      </c>
      <c r="H15" s="142">
        <v>44813</v>
      </c>
      <c r="I15" s="48" t="s">
        <v>323</v>
      </c>
    </row>
    <row r="16" spans="1:9">
      <c r="A16" s="140">
        <v>13</v>
      </c>
      <c r="B16" s="144" t="s">
        <v>318</v>
      </c>
      <c r="C16" s="141">
        <v>9</v>
      </c>
      <c r="D16" s="141">
        <v>5</v>
      </c>
      <c r="E16" s="141">
        <v>4.4000000000000004</v>
      </c>
      <c r="F16" s="140"/>
      <c r="G16" s="48" t="s">
        <v>310</v>
      </c>
      <c r="H16" s="142">
        <v>44814</v>
      </c>
      <c r="I16" s="48" t="s">
        <v>324</v>
      </c>
    </row>
    <row r="17" spans="1:9">
      <c r="A17" s="140">
        <v>14</v>
      </c>
      <c r="B17" s="144" t="s">
        <v>318</v>
      </c>
      <c r="C17" s="141">
        <v>9</v>
      </c>
      <c r="D17" s="141">
        <v>8</v>
      </c>
      <c r="E17" s="141">
        <v>28.8</v>
      </c>
      <c r="F17" s="140"/>
      <c r="G17" s="48" t="s">
        <v>310</v>
      </c>
      <c r="H17" s="142">
        <v>44824</v>
      </c>
      <c r="I17" s="48" t="s">
        <v>325</v>
      </c>
    </row>
    <row r="18" spans="1:9">
      <c r="A18" s="140">
        <v>15</v>
      </c>
      <c r="B18" s="144" t="s">
        <v>149</v>
      </c>
      <c r="C18" s="141">
        <v>14</v>
      </c>
      <c r="D18" s="141">
        <v>16</v>
      </c>
      <c r="E18" s="141">
        <v>2.7</v>
      </c>
      <c r="F18" s="140"/>
      <c r="G18" s="48" t="s">
        <v>310</v>
      </c>
      <c r="H18" s="142">
        <v>44816</v>
      </c>
      <c r="I18" s="48" t="s">
        <v>326</v>
      </c>
    </row>
    <row r="19" spans="1:9">
      <c r="A19" s="140">
        <v>16</v>
      </c>
      <c r="B19" s="144" t="s">
        <v>327</v>
      </c>
      <c r="C19" s="141">
        <v>41</v>
      </c>
      <c r="D19" s="141">
        <v>1</v>
      </c>
      <c r="E19" s="141">
        <v>1.8</v>
      </c>
      <c r="F19" s="140"/>
      <c r="G19" s="48" t="s">
        <v>310</v>
      </c>
      <c r="H19" s="142">
        <v>44817</v>
      </c>
      <c r="I19" s="48" t="s">
        <v>328</v>
      </c>
    </row>
    <row r="20" spans="1:9">
      <c r="A20" s="140">
        <v>17</v>
      </c>
      <c r="B20" s="144" t="s">
        <v>329</v>
      </c>
      <c r="C20" s="141">
        <v>122</v>
      </c>
      <c r="D20" s="141">
        <v>39</v>
      </c>
      <c r="E20" s="141">
        <v>2.4</v>
      </c>
      <c r="F20" s="140"/>
      <c r="G20" s="48" t="s">
        <v>310</v>
      </c>
      <c r="H20" s="142">
        <v>44818</v>
      </c>
      <c r="I20" s="48" t="s">
        <v>330</v>
      </c>
    </row>
    <row r="21" spans="1:9">
      <c r="A21" s="140">
        <v>18</v>
      </c>
      <c r="B21" s="144" t="s">
        <v>329</v>
      </c>
      <c r="C21" s="141">
        <v>75</v>
      </c>
      <c r="D21" s="141">
        <v>25</v>
      </c>
      <c r="E21" s="141">
        <v>3.8</v>
      </c>
      <c r="F21" s="140"/>
      <c r="G21" s="48" t="s">
        <v>310</v>
      </c>
      <c r="H21" s="142">
        <v>44819</v>
      </c>
      <c r="I21" s="48" t="s">
        <v>331</v>
      </c>
    </row>
    <row r="22" spans="1:9">
      <c r="A22" s="140">
        <v>19</v>
      </c>
      <c r="B22" s="144" t="s">
        <v>329</v>
      </c>
      <c r="C22" s="141">
        <v>71</v>
      </c>
      <c r="D22" s="141">
        <v>9</v>
      </c>
      <c r="E22" s="141">
        <v>5.9</v>
      </c>
      <c r="F22" s="140"/>
      <c r="G22" s="48" t="s">
        <v>310</v>
      </c>
      <c r="H22" s="142">
        <v>44822</v>
      </c>
      <c r="I22" s="48" t="s">
        <v>332</v>
      </c>
    </row>
  </sheetData>
  <mergeCells count="1"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28" sqref="H28"/>
    </sheetView>
  </sheetViews>
  <sheetFormatPr defaultRowHeight="15"/>
  <cols>
    <col min="2" max="2" width="31.42578125" customWidth="1"/>
    <col min="7" max="7" width="25.140625" customWidth="1"/>
    <col min="8" max="8" width="38.85546875" customWidth="1"/>
    <col min="9" max="9" width="71.7109375" customWidth="1"/>
  </cols>
  <sheetData>
    <row r="1" spans="1:9" ht="21">
      <c r="A1" s="148" t="s">
        <v>119</v>
      </c>
      <c r="B1" s="148"/>
      <c r="C1" s="148"/>
      <c r="D1" s="148"/>
      <c r="E1" s="148"/>
      <c r="F1" s="148"/>
      <c r="G1" s="148"/>
      <c r="H1" s="148"/>
      <c r="I1" s="148"/>
    </row>
    <row r="2" spans="1:9" ht="15.75" thickBot="1"/>
    <row r="3" spans="1:9" ht="15.75" thickBot="1">
      <c r="A3" s="159" t="s">
        <v>279</v>
      </c>
      <c r="B3" s="159"/>
      <c r="C3" s="159"/>
      <c r="D3" s="159"/>
      <c r="E3" s="159"/>
      <c r="F3" s="159"/>
      <c r="G3" s="159"/>
      <c r="H3" s="159"/>
      <c r="I3" s="159"/>
    </row>
    <row r="4" spans="1:9" ht="30.75" thickBot="1">
      <c r="A4" s="28" t="s">
        <v>12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6</v>
      </c>
      <c r="G4" s="28" t="s">
        <v>56</v>
      </c>
      <c r="H4" s="28" t="s">
        <v>5</v>
      </c>
      <c r="I4" s="28" t="s">
        <v>11</v>
      </c>
    </row>
    <row r="5" spans="1:9">
      <c r="A5" s="91">
        <v>1</v>
      </c>
      <c r="B5" s="132" t="s">
        <v>127</v>
      </c>
      <c r="C5" s="133" t="s">
        <v>280</v>
      </c>
      <c r="D5" s="133" t="s">
        <v>136</v>
      </c>
      <c r="E5" s="134">
        <v>2.1</v>
      </c>
      <c r="F5" s="91" t="s">
        <v>89</v>
      </c>
      <c r="G5" s="91" t="s">
        <v>121</v>
      </c>
      <c r="H5" s="135">
        <v>44809</v>
      </c>
      <c r="I5" s="30" t="s">
        <v>122</v>
      </c>
    </row>
    <row r="6" spans="1:9">
      <c r="A6" s="91">
        <v>2</v>
      </c>
      <c r="B6" s="132" t="s">
        <v>127</v>
      </c>
      <c r="C6" s="133" t="s">
        <v>135</v>
      </c>
      <c r="D6" s="133" t="s">
        <v>140</v>
      </c>
      <c r="E6" s="134">
        <v>1.4</v>
      </c>
      <c r="F6" s="91" t="s">
        <v>89</v>
      </c>
      <c r="G6" s="91" t="s">
        <v>121</v>
      </c>
      <c r="H6" s="135">
        <v>44809</v>
      </c>
      <c r="I6" s="30" t="s">
        <v>122</v>
      </c>
    </row>
    <row r="7" spans="1:9">
      <c r="A7" s="91">
        <v>3</v>
      </c>
      <c r="B7" s="132" t="s">
        <v>127</v>
      </c>
      <c r="C7" s="133" t="s">
        <v>137</v>
      </c>
      <c r="D7" s="133" t="s">
        <v>134</v>
      </c>
      <c r="E7" s="134">
        <v>2.2000000000000002</v>
      </c>
      <c r="F7" s="91" t="s">
        <v>89</v>
      </c>
      <c r="G7" s="91" t="s">
        <v>121</v>
      </c>
      <c r="H7" s="135">
        <v>44810</v>
      </c>
      <c r="I7" s="30" t="s">
        <v>122</v>
      </c>
    </row>
    <row r="8" spans="1:9">
      <c r="A8" s="91">
        <v>4</v>
      </c>
      <c r="B8" s="132" t="s">
        <v>127</v>
      </c>
      <c r="C8" s="133" t="s">
        <v>124</v>
      </c>
      <c r="D8" s="133" t="s">
        <v>135</v>
      </c>
      <c r="E8" s="134">
        <v>1.6</v>
      </c>
      <c r="F8" s="91" t="s">
        <v>89</v>
      </c>
      <c r="G8" s="91" t="s">
        <v>121</v>
      </c>
      <c r="H8" s="135">
        <v>44811</v>
      </c>
      <c r="I8" s="30" t="s">
        <v>122</v>
      </c>
    </row>
    <row r="9" spans="1:9">
      <c r="A9" s="91">
        <v>5</v>
      </c>
      <c r="B9" s="132" t="s">
        <v>127</v>
      </c>
      <c r="C9" s="133" t="s">
        <v>281</v>
      </c>
      <c r="D9" s="133" t="s">
        <v>125</v>
      </c>
      <c r="E9" s="134">
        <v>3</v>
      </c>
      <c r="F9" s="91" t="s">
        <v>89</v>
      </c>
      <c r="G9" s="91" t="s">
        <v>121</v>
      </c>
      <c r="H9" s="135">
        <v>44813</v>
      </c>
      <c r="I9" s="30" t="s">
        <v>122</v>
      </c>
    </row>
    <row r="10" spans="1:9">
      <c r="A10" s="91">
        <v>6</v>
      </c>
      <c r="B10" s="132" t="s">
        <v>127</v>
      </c>
      <c r="C10" s="133" t="s">
        <v>282</v>
      </c>
      <c r="D10" s="133" t="s">
        <v>125</v>
      </c>
      <c r="E10" s="134">
        <v>2.1</v>
      </c>
      <c r="F10" s="91" t="s">
        <v>89</v>
      </c>
      <c r="G10" s="91" t="s">
        <v>121</v>
      </c>
      <c r="H10" s="135">
        <v>44816</v>
      </c>
      <c r="I10" s="30" t="s">
        <v>122</v>
      </c>
    </row>
    <row r="11" spans="1:9">
      <c r="A11" s="91">
        <v>7</v>
      </c>
      <c r="B11" s="132" t="s">
        <v>127</v>
      </c>
      <c r="C11" s="133" t="s">
        <v>123</v>
      </c>
      <c r="D11" s="133" t="s">
        <v>283</v>
      </c>
      <c r="E11" s="134">
        <v>0.6</v>
      </c>
      <c r="F11" s="91" t="s">
        <v>89</v>
      </c>
      <c r="G11" s="91" t="s">
        <v>121</v>
      </c>
      <c r="H11" s="135">
        <v>44818</v>
      </c>
      <c r="I11" s="30" t="s">
        <v>122</v>
      </c>
    </row>
    <row r="12" spans="1:9">
      <c r="A12" s="91">
        <v>8</v>
      </c>
      <c r="B12" s="132" t="s">
        <v>127</v>
      </c>
      <c r="C12" s="133" t="s">
        <v>284</v>
      </c>
      <c r="D12" s="133" t="s">
        <v>126</v>
      </c>
      <c r="E12" s="134">
        <v>1.1000000000000001</v>
      </c>
      <c r="F12" s="91" t="s">
        <v>89</v>
      </c>
      <c r="G12" s="91" t="s">
        <v>121</v>
      </c>
      <c r="H12" s="135">
        <v>44819</v>
      </c>
      <c r="I12" s="30" t="s">
        <v>122</v>
      </c>
    </row>
    <row r="13" spans="1:9">
      <c r="A13" s="91">
        <v>9</v>
      </c>
      <c r="B13" s="132" t="s">
        <v>127</v>
      </c>
      <c r="C13" s="133" t="s">
        <v>284</v>
      </c>
      <c r="D13" s="133" t="s">
        <v>129</v>
      </c>
      <c r="E13" s="134">
        <v>1.5</v>
      </c>
      <c r="F13" s="91" t="s">
        <v>89</v>
      </c>
      <c r="G13" s="91" t="s">
        <v>121</v>
      </c>
      <c r="H13" s="135">
        <v>44820</v>
      </c>
      <c r="I13" s="30" t="s">
        <v>122</v>
      </c>
    </row>
    <row r="14" spans="1:9">
      <c r="A14" s="91">
        <v>10</v>
      </c>
      <c r="B14" s="132" t="s">
        <v>138</v>
      </c>
      <c r="C14" s="133" t="s">
        <v>128</v>
      </c>
      <c r="D14" s="133" t="s">
        <v>142</v>
      </c>
      <c r="E14" s="134">
        <v>1.7</v>
      </c>
      <c r="F14" s="91" t="s">
        <v>89</v>
      </c>
      <c r="G14" s="91" t="s">
        <v>121</v>
      </c>
      <c r="H14" s="135">
        <v>44823</v>
      </c>
      <c r="I14" s="30" t="s">
        <v>122</v>
      </c>
    </row>
    <row r="15" spans="1:9">
      <c r="A15" s="91">
        <v>11</v>
      </c>
      <c r="B15" s="132" t="s">
        <v>138</v>
      </c>
      <c r="C15" s="133" t="s">
        <v>129</v>
      </c>
      <c r="D15" s="133" t="s">
        <v>136</v>
      </c>
      <c r="E15" s="134">
        <v>0.2</v>
      </c>
      <c r="F15" s="91" t="s">
        <v>89</v>
      </c>
      <c r="G15" s="91" t="s">
        <v>121</v>
      </c>
      <c r="H15" s="135">
        <v>44823</v>
      </c>
      <c r="I15" s="30" t="s">
        <v>122</v>
      </c>
    </row>
    <row r="16" spans="1:9">
      <c r="A16" s="91">
        <v>12</v>
      </c>
      <c r="B16" s="132" t="s">
        <v>120</v>
      </c>
      <c r="C16" s="133" t="s">
        <v>285</v>
      </c>
      <c r="D16" s="133" t="s">
        <v>139</v>
      </c>
      <c r="E16" s="134">
        <v>0.1</v>
      </c>
      <c r="F16" s="91" t="s">
        <v>89</v>
      </c>
      <c r="G16" s="91" t="s">
        <v>121</v>
      </c>
      <c r="H16" s="135">
        <v>44824</v>
      </c>
      <c r="I16" s="30" t="s">
        <v>122</v>
      </c>
    </row>
    <row r="17" spans="1:9">
      <c r="A17" s="91">
        <v>13</v>
      </c>
      <c r="B17" s="132" t="s">
        <v>120</v>
      </c>
      <c r="C17" s="133" t="s">
        <v>286</v>
      </c>
      <c r="D17" s="133" t="s">
        <v>133</v>
      </c>
      <c r="E17" s="134">
        <v>0.2</v>
      </c>
      <c r="F17" s="91" t="s">
        <v>89</v>
      </c>
      <c r="G17" s="91" t="s">
        <v>121</v>
      </c>
      <c r="H17" s="135">
        <v>44824</v>
      </c>
      <c r="I17" s="30" t="s">
        <v>122</v>
      </c>
    </row>
    <row r="18" spans="1:9">
      <c r="A18" s="91">
        <v>14</v>
      </c>
      <c r="B18" s="132" t="s">
        <v>120</v>
      </c>
      <c r="C18" s="136" t="s">
        <v>285</v>
      </c>
      <c r="D18" s="133" t="s">
        <v>130</v>
      </c>
      <c r="E18" s="134">
        <v>0.4</v>
      </c>
      <c r="F18" s="91" t="s">
        <v>89</v>
      </c>
      <c r="G18" s="91" t="s">
        <v>121</v>
      </c>
      <c r="H18" s="135">
        <v>44824</v>
      </c>
      <c r="I18" s="30" t="s">
        <v>122</v>
      </c>
    </row>
    <row r="19" spans="1:9">
      <c r="A19" s="91">
        <v>15</v>
      </c>
      <c r="B19" s="132" t="s">
        <v>132</v>
      </c>
      <c r="C19" s="133" t="s">
        <v>141</v>
      </c>
      <c r="D19" s="133" t="s">
        <v>287</v>
      </c>
      <c r="E19" s="134">
        <v>0.5</v>
      </c>
      <c r="F19" s="91" t="s">
        <v>89</v>
      </c>
      <c r="G19" s="91" t="s">
        <v>121</v>
      </c>
      <c r="H19" s="135">
        <v>44827</v>
      </c>
      <c r="I19" s="30" t="s">
        <v>122</v>
      </c>
    </row>
    <row r="20" spans="1:9">
      <c r="A20" s="91">
        <v>16</v>
      </c>
      <c r="B20" s="132" t="s">
        <v>132</v>
      </c>
      <c r="C20" s="133" t="s">
        <v>131</v>
      </c>
      <c r="D20" s="133" t="s">
        <v>288</v>
      </c>
      <c r="E20" s="134">
        <v>1</v>
      </c>
      <c r="F20" s="91" t="s">
        <v>89</v>
      </c>
      <c r="G20" s="91" t="s">
        <v>121</v>
      </c>
      <c r="H20" s="135">
        <v>44830</v>
      </c>
      <c r="I20" s="30" t="s">
        <v>122</v>
      </c>
    </row>
    <row r="21" spans="1:9">
      <c r="A21" s="91">
        <v>17</v>
      </c>
      <c r="B21" s="29" t="s">
        <v>132</v>
      </c>
      <c r="C21" s="137" t="s">
        <v>289</v>
      </c>
      <c r="D21" s="137" t="s">
        <v>128</v>
      </c>
      <c r="E21" s="138">
        <v>1.9</v>
      </c>
      <c r="F21" s="91" t="s">
        <v>89</v>
      </c>
      <c r="G21" s="91" t="s">
        <v>121</v>
      </c>
      <c r="H21" s="135">
        <v>44833</v>
      </c>
      <c r="I21" s="30" t="s">
        <v>122</v>
      </c>
    </row>
    <row r="22" spans="1:9">
      <c r="E22" s="139"/>
    </row>
  </sheetData>
  <mergeCells count="2">
    <mergeCell ref="A1:I1"/>
    <mergeCell ref="A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25" sqref="E25"/>
    </sheetView>
  </sheetViews>
  <sheetFormatPr defaultRowHeight="15"/>
  <cols>
    <col min="2" max="2" width="26" customWidth="1"/>
    <col min="7" max="7" width="38.5703125" customWidth="1"/>
    <col min="8" max="8" width="39.5703125" customWidth="1"/>
    <col min="9" max="9" width="46" customWidth="1"/>
  </cols>
  <sheetData>
    <row r="1" spans="1:9" ht="21">
      <c r="A1" s="160" t="s">
        <v>81</v>
      </c>
      <c r="B1" s="160"/>
      <c r="C1" s="160"/>
      <c r="D1" s="160"/>
      <c r="E1" s="160"/>
      <c r="F1" s="160"/>
      <c r="G1" s="160"/>
      <c r="H1" s="160"/>
      <c r="I1" s="160"/>
    </row>
    <row r="2" spans="1:9" ht="15.75" thickBot="1"/>
    <row r="3" spans="1:9" ht="15.75" thickBot="1">
      <c r="A3" s="161" t="s">
        <v>229</v>
      </c>
      <c r="B3" s="161"/>
      <c r="C3" s="161"/>
      <c r="D3" s="161"/>
      <c r="E3" s="161"/>
      <c r="F3" s="161"/>
      <c r="G3" s="161"/>
      <c r="H3" s="161"/>
      <c r="I3" s="161"/>
    </row>
    <row r="4" spans="1:9" ht="30.75" thickBot="1">
      <c r="A4" s="39" t="s">
        <v>12</v>
      </c>
      <c r="B4" s="39" t="s">
        <v>1</v>
      </c>
      <c r="C4" s="39" t="s">
        <v>2</v>
      </c>
      <c r="D4" s="39" t="s">
        <v>3</v>
      </c>
      <c r="E4" s="39" t="s">
        <v>4</v>
      </c>
      <c r="F4" s="39" t="s">
        <v>6</v>
      </c>
      <c r="G4" s="39" t="s">
        <v>56</v>
      </c>
      <c r="H4" s="39" t="s">
        <v>5</v>
      </c>
      <c r="I4" s="39" t="s">
        <v>11</v>
      </c>
    </row>
    <row r="5" spans="1:9">
      <c r="A5" s="27"/>
      <c r="B5" s="40"/>
      <c r="C5" s="27"/>
      <c r="D5" s="27"/>
      <c r="E5" s="41"/>
      <c r="F5" s="27"/>
      <c r="G5" s="40"/>
      <c r="H5" s="42"/>
      <c r="I5" s="27"/>
    </row>
    <row r="6" spans="1:9">
      <c r="A6" s="40"/>
      <c r="B6" s="40"/>
      <c r="C6" s="40"/>
      <c r="D6" s="40"/>
      <c r="E6" s="43"/>
      <c r="F6" s="27"/>
      <c r="G6" s="40"/>
      <c r="H6" s="44"/>
      <c r="I6" s="27"/>
    </row>
    <row r="7" spans="1:9">
      <c r="A7" s="40"/>
      <c r="B7" s="40"/>
      <c r="C7" s="40"/>
      <c r="D7" s="40"/>
      <c r="E7" s="43"/>
      <c r="F7" s="40"/>
      <c r="G7" s="40"/>
      <c r="H7" s="45"/>
      <c r="I7" s="27"/>
    </row>
    <row r="8" spans="1:9">
      <c r="A8" s="40"/>
      <c r="B8" s="40"/>
      <c r="C8" s="40"/>
      <c r="D8" s="40"/>
      <c r="E8" s="43"/>
      <c r="F8" s="40"/>
      <c r="G8" s="40"/>
      <c r="H8" s="40"/>
      <c r="I8" s="40"/>
    </row>
    <row r="9" spans="1:9">
      <c r="A9" s="40"/>
      <c r="B9" s="40"/>
      <c r="C9" s="40"/>
      <c r="D9" s="40"/>
      <c r="E9" s="43"/>
      <c r="F9" s="40"/>
      <c r="G9" s="40"/>
      <c r="H9" s="40"/>
      <c r="I9" s="40"/>
    </row>
    <row r="10" spans="1:9">
      <c r="A10" s="40"/>
      <c r="B10" s="40"/>
      <c r="C10" s="40"/>
      <c r="D10" s="40"/>
      <c r="E10" s="43"/>
      <c r="F10" s="40"/>
      <c r="G10" s="40"/>
      <c r="H10" s="40"/>
      <c r="I10" s="40"/>
    </row>
    <row r="11" spans="1:9">
      <c r="A11" s="40"/>
      <c r="B11" s="40"/>
      <c r="C11" s="40"/>
      <c r="D11" s="40"/>
      <c r="E11" s="43"/>
      <c r="F11" s="40"/>
      <c r="G11" s="40"/>
      <c r="H11" s="40"/>
      <c r="I11" s="40"/>
    </row>
    <row r="12" spans="1:9">
      <c r="A12" s="40"/>
      <c r="B12" s="40"/>
      <c r="C12" s="40"/>
      <c r="D12" s="40"/>
      <c r="E12" s="43"/>
      <c r="F12" s="40"/>
      <c r="G12" s="40"/>
      <c r="H12" s="40"/>
      <c r="I12" s="40"/>
    </row>
    <row r="13" spans="1:9">
      <c r="A13" s="40"/>
      <c r="B13" s="40"/>
      <c r="C13" s="40"/>
      <c r="D13" s="40"/>
      <c r="E13" s="43"/>
      <c r="F13" s="40"/>
      <c r="G13" s="40"/>
      <c r="H13" s="40"/>
      <c r="I13" s="40"/>
    </row>
    <row r="14" spans="1:9">
      <c r="A14" s="40"/>
      <c r="B14" s="40"/>
      <c r="C14" s="40"/>
      <c r="D14" s="40"/>
      <c r="E14" s="43"/>
      <c r="F14" s="40"/>
      <c r="G14" s="40"/>
      <c r="H14" s="40"/>
      <c r="I14" s="40"/>
    </row>
    <row r="15" spans="1:9">
      <c r="A15" s="40"/>
      <c r="B15" s="40"/>
      <c r="C15" s="40"/>
      <c r="D15" s="40"/>
      <c r="E15" s="43"/>
      <c r="F15" s="40"/>
      <c r="G15" s="40"/>
      <c r="H15" s="40"/>
      <c r="I15" s="40"/>
    </row>
    <row r="16" spans="1:9">
      <c r="A16" s="40"/>
      <c r="B16" s="40"/>
      <c r="C16" s="40"/>
      <c r="D16" s="40"/>
      <c r="E16" s="43"/>
      <c r="F16" s="40"/>
      <c r="G16" s="40"/>
      <c r="H16" s="40"/>
      <c r="I16" s="40"/>
    </row>
    <row r="17" spans="1:9">
      <c r="A17" s="40"/>
      <c r="B17" s="40"/>
      <c r="C17" s="40"/>
      <c r="D17" s="40"/>
      <c r="E17" s="43"/>
      <c r="F17" s="40"/>
      <c r="G17" s="40"/>
      <c r="H17" s="40"/>
      <c r="I17" s="40"/>
    </row>
    <row r="18" spans="1:9">
      <c r="A18" s="40"/>
      <c r="B18" s="40"/>
      <c r="C18" s="40"/>
      <c r="D18" s="40"/>
      <c r="E18" s="40"/>
      <c r="F18" s="40"/>
      <c r="G18" s="40"/>
      <c r="H18" s="40"/>
      <c r="I18" s="40"/>
    </row>
    <row r="19" spans="1:9">
      <c r="A19" s="40"/>
      <c r="B19" s="40"/>
      <c r="C19" s="40"/>
      <c r="D19" s="40"/>
      <c r="E19" s="40"/>
      <c r="F19" s="40"/>
      <c r="G19" s="40"/>
      <c r="H19" s="40"/>
      <c r="I19" s="40"/>
    </row>
  </sheetData>
  <mergeCells count="2">
    <mergeCell ref="A1:I1"/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F85" sqref="F85"/>
    </sheetView>
  </sheetViews>
  <sheetFormatPr defaultRowHeight="15"/>
  <cols>
    <col min="2" max="2" width="18.140625" customWidth="1"/>
    <col min="3" max="3" width="12.42578125" customWidth="1"/>
    <col min="4" max="4" width="11.5703125" customWidth="1"/>
    <col min="5" max="5" width="12.28515625" customWidth="1"/>
    <col min="6" max="6" width="25" customWidth="1"/>
    <col min="7" max="7" width="32" customWidth="1"/>
    <col min="8" max="8" width="33.5703125" customWidth="1"/>
    <col min="9" max="9" width="54.85546875" customWidth="1"/>
  </cols>
  <sheetData>
    <row r="1" spans="1:9" ht="15.75" thickBot="1">
      <c r="A1" s="149" t="s">
        <v>262</v>
      </c>
      <c r="B1" s="149"/>
      <c r="C1" s="149"/>
      <c r="D1" s="149"/>
      <c r="E1" s="149"/>
      <c r="F1" s="149"/>
      <c r="G1" s="149"/>
      <c r="H1" s="149"/>
      <c r="I1" s="149"/>
    </row>
    <row r="2" spans="1:9">
      <c r="A2" s="31" t="s">
        <v>12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56</v>
      </c>
      <c r="H2" s="32" t="s">
        <v>5</v>
      </c>
      <c r="I2" s="68" t="s">
        <v>143</v>
      </c>
    </row>
    <row r="3" spans="1:9">
      <c r="A3" s="61">
        <v>1</v>
      </c>
      <c r="B3" s="69" t="s">
        <v>148</v>
      </c>
      <c r="C3" s="70">
        <v>79</v>
      </c>
      <c r="D3" s="70">
        <v>11</v>
      </c>
      <c r="E3" s="70">
        <v>4.9000000000000004</v>
      </c>
      <c r="F3" s="54" t="s">
        <v>9</v>
      </c>
      <c r="G3" s="70" t="s">
        <v>146</v>
      </c>
      <c r="H3" s="54" t="s">
        <v>263</v>
      </c>
      <c r="I3" s="162" t="s">
        <v>144</v>
      </c>
    </row>
    <row r="4" spans="1:9">
      <c r="A4" s="61">
        <v>2</v>
      </c>
      <c r="B4" s="69" t="s">
        <v>148</v>
      </c>
      <c r="C4" s="70">
        <v>85</v>
      </c>
      <c r="D4" s="70">
        <v>20</v>
      </c>
      <c r="E4" s="70">
        <v>7.2</v>
      </c>
      <c r="F4" s="54" t="s">
        <v>9</v>
      </c>
      <c r="G4" s="70" t="s">
        <v>146</v>
      </c>
      <c r="H4" s="54" t="s">
        <v>263</v>
      </c>
      <c r="I4" s="162"/>
    </row>
    <row r="5" spans="1:9">
      <c r="A5" s="61">
        <v>3</v>
      </c>
      <c r="B5" s="69" t="s">
        <v>148</v>
      </c>
      <c r="C5" s="70">
        <v>88</v>
      </c>
      <c r="D5" s="70">
        <v>1</v>
      </c>
      <c r="E5" s="70">
        <v>4.5</v>
      </c>
      <c r="F5" s="54" t="s">
        <v>9</v>
      </c>
      <c r="G5" s="70" t="s">
        <v>146</v>
      </c>
      <c r="H5" s="54" t="s">
        <v>263</v>
      </c>
      <c r="I5" s="162"/>
    </row>
    <row r="6" spans="1:9">
      <c r="A6" s="61">
        <v>4</v>
      </c>
      <c r="B6" s="69" t="s">
        <v>148</v>
      </c>
      <c r="C6" s="70">
        <v>88</v>
      </c>
      <c r="D6" s="70">
        <v>4</v>
      </c>
      <c r="E6" s="70">
        <v>0.6</v>
      </c>
      <c r="F6" s="54" t="s">
        <v>9</v>
      </c>
      <c r="G6" s="70" t="s">
        <v>146</v>
      </c>
      <c r="H6" s="54" t="s">
        <v>263</v>
      </c>
      <c r="I6" s="162"/>
    </row>
    <row r="7" spans="1:9">
      <c r="A7" s="61">
        <v>5</v>
      </c>
      <c r="B7" s="69" t="s">
        <v>148</v>
      </c>
      <c r="C7" s="70">
        <v>60</v>
      </c>
      <c r="D7" s="70">
        <v>22</v>
      </c>
      <c r="E7" s="70">
        <v>0.3</v>
      </c>
      <c r="F7" s="54" t="s">
        <v>264</v>
      </c>
      <c r="G7" s="70" t="s">
        <v>146</v>
      </c>
      <c r="H7" s="54" t="s">
        <v>263</v>
      </c>
      <c r="I7" s="162"/>
    </row>
    <row r="8" spans="1:9">
      <c r="A8" s="61">
        <v>6</v>
      </c>
      <c r="B8" s="69" t="s">
        <v>148</v>
      </c>
      <c r="C8" s="70">
        <v>60</v>
      </c>
      <c r="D8" s="70">
        <v>21</v>
      </c>
      <c r="E8" s="70">
        <v>0.3</v>
      </c>
      <c r="F8" s="54" t="s">
        <v>147</v>
      </c>
      <c r="G8" s="70" t="s">
        <v>146</v>
      </c>
      <c r="H8" s="54" t="s">
        <v>263</v>
      </c>
      <c r="I8" s="162"/>
    </row>
    <row r="9" spans="1:9">
      <c r="A9" s="61">
        <v>7</v>
      </c>
      <c r="B9" s="69" t="s">
        <v>148</v>
      </c>
      <c r="C9" s="70">
        <v>60</v>
      </c>
      <c r="D9" s="70">
        <v>23</v>
      </c>
      <c r="E9" s="70">
        <v>0.3</v>
      </c>
      <c r="F9" s="54" t="s">
        <v>147</v>
      </c>
      <c r="G9" s="70" t="s">
        <v>146</v>
      </c>
      <c r="H9" s="54" t="s">
        <v>263</v>
      </c>
      <c r="I9" s="162"/>
    </row>
    <row r="10" spans="1:9">
      <c r="A10" s="61">
        <v>8</v>
      </c>
      <c r="B10" s="70" t="s">
        <v>149</v>
      </c>
      <c r="C10" s="70">
        <v>42</v>
      </c>
      <c r="D10" s="70">
        <v>1</v>
      </c>
      <c r="E10" s="70">
        <v>16.399999999999999</v>
      </c>
      <c r="F10" s="54" t="s">
        <v>9</v>
      </c>
      <c r="G10" s="70" t="s">
        <v>146</v>
      </c>
      <c r="H10" s="54" t="s">
        <v>263</v>
      </c>
      <c r="I10" s="162"/>
    </row>
    <row r="11" spans="1:9">
      <c r="A11" s="61">
        <v>9</v>
      </c>
      <c r="B11" s="70" t="s">
        <v>149</v>
      </c>
      <c r="C11" s="70">
        <v>91</v>
      </c>
      <c r="D11" s="70">
        <v>5</v>
      </c>
      <c r="E11" s="70">
        <v>3.6</v>
      </c>
      <c r="F11" s="54" t="s">
        <v>9</v>
      </c>
      <c r="G11" s="70" t="s">
        <v>146</v>
      </c>
      <c r="H11" s="54" t="s">
        <v>263</v>
      </c>
      <c r="I11" s="162"/>
    </row>
    <row r="12" spans="1:9">
      <c r="A12" s="61">
        <v>10</v>
      </c>
      <c r="B12" s="70" t="s">
        <v>149</v>
      </c>
      <c r="C12" s="70">
        <v>91</v>
      </c>
      <c r="D12" s="70">
        <v>6</v>
      </c>
      <c r="E12" s="70">
        <v>1</v>
      </c>
      <c r="F12" s="54" t="s">
        <v>9</v>
      </c>
      <c r="G12" s="70" t="s">
        <v>146</v>
      </c>
      <c r="H12" s="54" t="s">
        <v>263</v>
      </c>
      <c r="I12" s="162"/>
    </row>
    <row r="13" spans="1:9">
      <c r="A13" s="61">
        <v>11</v>
      </c>
      <c r="B13" s="70" t="s">
        <v>149</v>
      </c>
      <c r="C13" s="70">
        <v>91</v>
      </c>
      <c r="D13" s="70">
        <v>7</v>
      </c>
      <c r="E13" s="70">
        <v>0.6</v>
      </c>
      <c r="F13" s="54" t="s">
        <v>9</v>
      </c>
      <c r="G13" s="70" t="s">
        <v>146</v>
      </c>
      <c r="H13" s="54" t="s">
        <v>263</v>
      </c>
      <c r="I13" s="162"/>
    </row>
    <row r="14" spans="1:9">
      <c r="A14" s="61">
        <v>12</v>
      </c>
      <c r="B14" s="70" t="s">
        <v>150</v>
      </c>
      <c r="C14" s="70">
        <v>18</v>
      </c>
      <c r="D14" s="70">
        <v>22</v>
      </c>
      <c r="E14" s="70">
        <v>3.9</v>
      </c>
      <c r="F14" s="54" t="s">
        <v>9</v>
      </c>
      <c r="G14" s="70" t="s">
        <v>146</v>
      </c>
      <c r="H14" s="54" t="s">
        <v>263</v>
      </c>
      <c r="I14" s="162"/>
    </row>
    <row r="15" spans="1:9">
      <c r="A15" s="61">
        <v>13</v>
      </c>
      <c r="B15" s="70" t="s">
        <v>150</v>
      </c>
      <c r="C15" s="70">
        <v>19</v>
      </c>
      <c r="D15" s="70">
        <v>22</v>
      </c>
      <c r="E15" s="70">
        <v>5.7</v>
      </c>
      <c r="F15" s="54" t="s">
        <v>9</v>
      </c>
      <c r="G15" s="70" t="s">
        <v>146</v>
      </c>
      <c r="H15" s="54" t="s">
        <v>263</v>
      </c>
      <c r="I15" s="162"/>
    </row>
    <row r="16" spans="1:9">
      <c r="A16" s="61">
        <v>14</v>
      </c>
      <c r="B16" s="70" t="s">
        <v>150</v>
      </c>
      <c r="C16" s="70">
        <v>28</v>
      </c>
      <c r="D16" s="70">
        <v>7</v>
      </c>
      <c r="E16" s="70">
        <v>3</v>
      </c>
      <c r="F16" s="54" t="s">
        <v>9</v>
      </c>
      <c r="G16" s="70" t="s">
        <v>146</v>
      </c>
      <c r="H16" s="54" t="s">
        <v>263</v>
      </c>
      <c r="I16" s="162"/>
    </row>
    <row r="17" spans="1:9">
      <c r="A17" s="61">
        <v>15</v>
      </c>
      <c r="B17" s="70" t="s">
        <v>150</v>
      </c>
      <c r="C17" s="70">
        <v>40</v>
      </c>
      <c r="D17" s="70">
        <v>1</v>
      </c>
      <c r="E17" s="70">
        <v>10</v>
      </c>
      <c r="F17" s="54" t="s">
        <v>9</v>
      </c>
      <c r="G17" s="70" t="s">
        <v>146</v>
      </c>
      <c r="H17" s="54" t="s">
        <v>263</v>
      </c>
      <c r="I17" s="162"/>
    </row>
    <row r="18" spans="1:9">
      <c r="A18" s="61">
        <v>16</v>
      </c>
      <c r="B18" s="70" t="s">
        <v>150</v>
      </c>
      <c r="C18" s="70">
        <v>14</v>
      </c>
      <c r="D18" s="70">
        <v>3</v>
      </c>
      <c r="E18" s="70">
        <v>1.3</v>
      </c>
      <c r="F18" s="54" t="s">
        <v>145</v>
      </c>
      <c r="G18" s="70" t="s">
        <v>146</v>
      </c>
      <c r="H18" s="54" t="s">
        <v>263</v>
      </c>
      <c r="I18" s="162"/>
    </row>
    <row r="19" spans="1:9">
      <c r="A19" s="61">
        <v>17</v>
      </c>
      <c r="B19" s="70" t="s">
        <v>150</v>
      </c>
      <c r="C19" s="70">
        <v>14</v>
      </c>
      <c r="D19" s="70">
        <v>12</v>
      </c>
      <c r="E19" s="70">
        <v>1.7</v>
      </c>
      <c r="F19" s="54" t="s">
        <v>145</v>
      </c>
      <c r="G19" s="70" t="s">
        <v>146</v>
      </c>
      <c r="H19" s="54" t="s">
        <v>263</v>
      </c>
      <c r="I19" s="162"/>
    </row>
    <row r="20" spans="1:9">
      <c r="A20" s="61">
        <v>18</v>
      </c>
      <c r="B20" s="70" t="s">
        <v>150</v>
      </c>
      <c r="C20" s="70">
        <v>14</v>
      </c>
      <c r="D20" s="70">
        <v>13</v>
      </c>
      <c r="E20" s="70">
        <v>0.4</v>
      </c>
      <c r="F20" s="54" t="s">
        <v>145</v>
      </c>
      <c r="G20" s="70" t="s">
        <v>146</v>
      </c>
      <c r="H20" s="54" t="s">
        <v>263</v>
      </c>
      <c r="I20" s="162"/>
    </row>
    <row r="21" spans="1:9">
      <c r="A21" s="61">
        <v>19</v>
      </c>
      <c r="B21" s="70" t="s">
        <v>150</v>
      </c>
      <c r="C21" s="70">
        <v>14</v>
      </c>
      <c r="D21" s="70">
        <v>14</v>
      </c>
      <c r="E21" s="70">
        <v>1.3</v>
      </c>
      <c r="F21" s="54" t="s">
        <v>145</v>
      </c>
      <c r="G21" s="70" t="s">
        <v>146</v>
      </c>
      <c r="H21" s="54" t="s">
        <v>263</v>
      </c>
      <c r="I21" s="162"/>
    </row>
    <row r="22" spans="1:9">
      <c r="A22" s="61">
        <v>20</v>
      </c>
      <c r="B22" s="70" t="s">
        <v>150</v>
      </c>
      <c r="C22" s="70">
        <v>14</v>
      </c>
      <c r="D22" s="70">
        <v>15</v>
      </c>
      <c r="E22" s="70">
        <v>0.8</v>
      </c>
      <c r="F22" s="54" t="s">
        <v>145</v>
      </c>
      <c r="G22" s="70" t="s">
        <v>146</v>
      </c>
      <c r="H22" s="54" t="s">
        <v>263</v>
      </c>
      <c r="I22" s="162"/>
    </row>
    <row r="23" spans="1:9">
      <c r="A23" s="61">
        <v>21</v>
      </c>
      <c r="B23" s="70" t="s">
        <v>150</v>
      </c>
      <c r="C23" s="70">
        <v>14</v>
      </c>
      <c r="D23" s="70">
        <v>29</v>
      </c>
      <c r="E23" s="70">
        <v>1.9</v>
      </c>
      <c r="F23" s="54" t="s">
        <v>145</v>
      </c>
      <c r="G23" s="70" t="s">
        <v>146</v>
      </c>
      <c r="H23" s="54" t="s">
        <v>263</v>
      </c>
      <c r="I23" s="162"/>
    </row>
    <row r="24" spans="1:9">
      <c r="A24" s="61">
        <v>22</v>
      </c>
      <c r="B24" s="70" t="s">
        <v>150</v>
      </c>
      <c r="C24" s="70">
        <v>24</v>
      </c>
      <c r="D24" s="70">
        <v>4</v>
      </c>
      <c r="E24" s="70">
        <v>2.8</v>
      </c>
      <c r="F24" s="54" t="s">
        <v>145</v>
      </c>
      <c r="G24" s="70" t="s">
        <v>146</v>
      </c>
      <c r="H24" s="54" t="s">
        <v>263</v>
      </c>
      <c r="I24" s="162"/>
    </row>
    <row r="25" spans="1:9">
      <c r="A25" s="61">
        <v>23</v>
      </c>
      <c r="B25" s="70" t="s">
        <v>150</v>
      </c>
      <c r="C25" s="70">
        <v>1</v>
      </c>
      <c r="D25" s="70">
        <v>32</v>
      </c>
      <c r="E25" s="70">
        <v>4.3</v>
      </c>
      <c r="F25" s="54" t="s">
        <v>23</v>
      </c>
      <c r="G25" s="70" t="s">
        <v>146</v>
      </c>
      <c r="H25" s="54" t="s">
        <v>263</v>
      </c>
      <c r="I25" s="162"/>
    </row>
    <row r="26" spans="1:9">
      <c r="A26" s="61">
        <v>24</v>
      </c>
      <c r="B26" s="70" t="s">
        <v>150</v>
      </c>
      <c r="C26" s="70">
        <v>1</v>
      </c>
      <c r="D26" s="70">
        <v>33</v>
      </c>
      <c r="E26" s="70">
        <v>2.7</v>
      </c>
      <c r="F26" s="54" t="s">
        <v>23</v>
      </c>
      <c r="G26" s="70" t="s">
        <v>146</v>
      </c>
      <c r="H26" s="54" t="s">
        <v>263</v>
      </c>
      <c r="I26" s="162"/>
    </row>
    <row r="27" spans="1:9">
      <c r="A27" s="61">
        <v>25</v>
      </c>
      <c r="B27" s="70" t="s">
        <v>150</v>
      </c>
      <c r="C27" s="70">
        <v>61</v>
      </c>
      <c r="D27" s="70">
        <v>23</v>
      </c>
      <c r="E27" s="70">
        <v>1</v>
      </c>
      <c r="F27" s="54" t="s">
        <v>23</v>
      </c>
      <c r="G27" s="70" t="s">
        <v>146</v>
      </c>
      <c r="H27" s="54" t="s">
        <v>263</v>
      </c>
      <c r="I27" s="162"/>
    </row>
    <row r="28" spans="1:9">
      <c r="A28" s="61">
        <v>26</v>
      </c>
      <c r="B28" s="70" t="s">
        <v>150</v>
      </c>
      <c r="C28" s="70">
        <v>69</v>
      </c>
      <c r="D28" s="70">
        <v>17</v>
      </c>
      <c r="E28" s="70">
        <v>8.9</v>
      </c>
      <c r="F28" s="54" t="s">
        <v>23</v>
      </c>
      <c r="G28" s="70" t="s">
        <v>146</v>
      </c>
      <c r="H28" s="54" t="s">
        <v>263</v>
      </c>
      <c r="I28" s="162"/>
    </row>
    <row r="29" spans="1:9">
      <c r="A29" s="61">
        <v>27</v>
      </c>
      <c r="B29" s="70" t="s">
        <v>150</v>
      </c>
      <c r="C29" s="70">
        <v>70</v>
      </c>
      <c r="D29" s="70">
        <v>7</v>
      </c>
      <c r="E29" s="70">
        <v>0.5</v>
      </c>
      <c r="F29" s="54" t="s">
        <v>23</v>
      </c>
      <c r="G29" s="70" t="s">
        <v>146</v>
      </c>
      <c r="H29" s="54" t="s">
        <v>263</v>
      </c>
      <c r="I29" s="162"/>
    </row>
    <row r="30" spans="1:9">
      <c r="A30" s="61">
        <v>28</v>
      </c>
      <c r="B30" s="70" t="s">
        <v>152</v>
      </c>
      <c r="C30" s="70">
        <v>37</v>
      </c>
      <c r="D30" s="70">
        <v>1</v>
      </c>
      <c r="E30" s="70">
        <v>2.1</v>
      </c>
      <c r="F30" s="54" t="s">
        <v>145</v>
      </c>
      <c r="G30" s="70" t="s">
        <v>146</v>
      </c>
      <c r="H30" s="54" t="s">
        <v>263</v>
      </c>
      <c r="I30" s="162"/>
    </row>
    <row r="31" spans="1:9">
      <c r="A31" s="61">
        <v>29</v>
      </c>
      <c r="B31" s="70" t="s">
        <v>152</v>
      </c>
      <c r="C31" s="70">
        <v>37</v>
      </c>
      <c r="D31" s="70">
        <v>3</v>
      </c>
      <c r="E31" s="70">
        <v>4.3</v>
      </c>
      <c r="F31" s="54" t="s">
        <v>145</v>
      </c>
      <c r="G31" s="70" t="s">
        <v>146</v>
      </c>
      <c r="H31" s="54" t="s">
        <v>263</v>
      </c>
      <c r="I31" s="162"/>
    </row>
    <row r="32" spans="1:9">
      <c r="A32" s="61">
        <v>30</v>
      </c>
      <c r="B32" s="70" t="s">
        <v>152</v>
      </c>
      <c r="C32" s="70">
        <v>37</v>
      </c>
      <c r="D32" s="70">
        <v>4</v>
      </c>
      <c r="E32" s="70">
        <v>3.3</v>
      </c>
      <c r="F32" s="54" t="s">
        <v>145</v>
      </c>
      <c r="G32" s="70" t="s">
        <v>146</v>
      </c>
      <c r="H32" s="54" t="s">
        <v>263</v>
      </c>
      <c r="I32" s="162"/>
    </row>
    <row r="33" spans="1:9">
      <c r="A33" s="61">
        <v>31</v>
      </c>
      <c r="B33" s="70" t="s">
        <v>152</v>
      </c>
      <c r="C33" s="70">
        <v>37</v>
      </c>
      <c r="D33" s="70">
        <v>5</v>
      </c>
      <c r="E33" s="70">
        <v>0.3</v>
      </c>
      <c r="F33" s="54" t="s">
        <v>145</v>
      </c>
      <c r="G33" s="70" t="s">
        <v>146</v>
      </c>
      <c r="H33" s="54" t="s">
        <v>263</v>
      </c>
      <c r="I33" s="162"/>
    </row>
    <row r="34" spans="1:9">
      <c r="A34" s="61">
        <v>32</v>
      </c>
      <c r="B34" s="70" t="s">
        <v>152</v>
      </c>
      <c r="C34" s="70">
        <v>38</v>
      </c>
      <c r="D34" s="70">
        <v>2</v>
      </c>
      <c r="E34" s="70">
        <v>3.5</v>
      </c>
      <c r="F34" s="54" t="s">
        <v>145</v>
      </c>
      <c r="G34" s="70" t="s">
        <v>146</v>
      </c>
      <c r="H34" s="54" t="s">
        <v>263</v>
      </c>
      <c r="I34" s="162"/>
    </row>
    <row r="35" spans="1:9">
      <c r="A35" s="61">
        <v>33</v>
      </c>
      <c r="B35" s="70" t="s">
        <v>152</v>
      </c>
      <c r="C35" s="70">
        <v>38</v>
      </c>
      <c r="D35" s="70">
        <v>3</v>
      </c>
      <c r="E35" s="70">
        <v>0.5</v>
      </c>
      <c r="F35" s="54" t="s">
        <v>145</v>
      </c>
      <c r="G35" s="70" t="s">
        <v>146</v>
      </c>
      <c r="H35" s="54" t="s">
        <v>263</v>
      </c>
      <c r="I35" s="162"/>
    </row>
    <row r="36" spans="1:9">
      <c r="A36" s="61">
        <v>34</v>
      </c>
      <c r="B36" s="70" t="s">
        <v>152</v>
      </c>
      <c r="C36" s="70">
        <v>38</v>
      </c>
      <c r="D36" s="70">
        <v>4</v>
      </c>
      <c r="E36" s="70">
        <v>2.5</v>
      </c>
      <c r="F36" s="54" t="s">
        <v>145</v>
      </c>
      <c r="G36" s="70" t="s">
        <v>146</v>
      </c>
      <c r="H36" s="54" t="s">
        <v>263</v>
      </c>
      <c r="I36" s="162"/>
    </row>
    <row r="37" spans="1:9">
      <c r="A37" s="61">
        <v>35</v>
      </c>
      <c r="B37" s="70" t="s">
        <v>152</v>
      </c>
      <c r="C37" s="70">
        <v>38</v>
      </c>
      <c r="D37" s="70">
        <v>5</v>
      </c>
      <c r="E37" s="70">
        <v>1.2</v>
      </c>
      <c r="F37" s="54" t="s">
        <v>145</v>
      </c>
      <c r="G37" s="70" t="s">
        <v>146</v>
      </c>
      <c r="H37" s="54" t="s">
        <v>263</v>
      </c>
      <c r="I37" s="162"/>
    </row>
    <row r="38" spans="1:9">
      <c r="A38" s="61">
        <v>36</v>
      </c>
      <c r="B38" s="70" t="s">
        <v>152</v>
      </c>
      <c r="C38" s="70">
        <v>38</v>
      </c>
      <c r="D38" s="70">
        <v>6</v>
      </c>
      <c r="E38" s="70">
        <v>2.8</v>
      </c>
      <c r="F38" s="54" t="s">
        <v>145</v>
      </c>
      <c r="G38" s="70" t="s">
        <v>146</v>
      </c>
      <c r="H38" s="54" t="s">
        <v>263</v>
      </c>
      <c r="I38" s="162"/>
    </row>
    <row r="39" spans="1:9">
      <c r="A39" s="61">
        <v>37</v>
      </c>
      <c r="B39" s="70" t="s">
        <v>152</v>
      </c>
      <c r="C39" s="70">
        <v>38</v>
      </c>
      <c r="D39" s="70">
        <v>8</v>
      </c>
      <c r="E39" s="70">
        <v>1.6</v>
      </c>
      <c r="F39" s="54" t="s">
        <v>145</v>
      </c>
      <c r="G39" s="70" t="s">
        <v>146</v>
      </c>
      <c r="H39" s="54" t="s">
        <v>263</v>
      </c>
      <c r="I39" s="162"/>
    </row>
    <row r="40" spans="1:9">
      <c r="A40" s="61">
        <v>38</v>
      </c>
      <c r="B40" s="70" t="s">
        <v>152</v>
      </c>
      <c r="C40" s="70">
        <v>38</v>
      </c>
      <c r="D40" s="70">
        <v>9</v>
      </c>
      <c r="E40" s="70">
        <v>4.5999999999999996</v>
      </c>
      <c r="F40" s="54" t="s">
        <v>145</v>
      </c>
      <c r="G40" s="70" t="s">
        <v>146</v>
      </c>
      <c r="H40" s="54" t="s">
        <v>263</v>
      </c>
      <c r="I40" s="162"/>
    </row>
    <row r="41" spans="1:9">
      <c r="A41" s="61">
        <v>39</v>
      </c>
      <c r="B41" s="70" t="s">
        <v>152</v>
      </c>
      <c r="C41" s="70">
        <v>38</v>
      </c>
      <c r="D41" s="70">
        <v>10</v>
      </c>
      <c r="E41" s="70">
        <v>2.2999999999999998</v>
      </c>
      <c r="F41" s="54" t="s">
        <v>145</v>
      </c>
      <c r="G41" s="70" t="s">
        <v>146</v>
      </c>
      <c r="H41" s="54" t="s">
        <v>263</v>
      </c>
      <c r="I41" s="162"/>
    </row>
    <row r="42" spans="1:9">
      <c r="A42" s="61">
        <v>40</v>
      </c>
      <c r="B42" s="70" t="s">
        <v>152</v>
      </c>
      <c r="C42" s="70">
        <v>38</v>
      </c>
      <c r="D42" s="70">
        <v>14</v>
      </c>
      <c r="E42" s="70">
        <v>1.2</v>
      </c>
      <c r="F42" s="54" t="s">
        <v>145</v>
      </c>
      <c r="G42" s="70" t="s">
        <v>146</v>
      </c>
      <c r="H42" s="54" t="s">
        <v>263</v>
      </c>
      <c r="I42" s="162"/>
    </row>
    <row r="43" spans="1:9">
      <c r="A43" s="61">
        <v>41</v>
      </c>
      <c r="B43" s="70" t="s">
        <v>152</v>
      </c>
      <c r="C43" s="70">
        <v>39</v>
      </c>
      <c r="D43" s="70">
        <v>1</v>
      </c>
      <c r="E43" s="70">
        <v>2.2000000000000002</v>
      </c>
      <c r="F43" s="54" t="s">
        <v>145</v>
      </c>
      <c r="G43" s="70" t="s">
        <v>146</v>
      </c>
      <c r="H43" s="54" t="s">
        <v>263</v>
      </c>
      <c r="I43" s="162"/>
    </row>
    <row r="44" spans="1:9">
      <c r="A44" s="61">
        <v>42</v>
      </c>
      <c r="B44" s="70" t="s">
        <v>152</v>
      </c>
      <c r="C44" s="70">
        <v>39</v>
      </c>
      <c r="D44" s="70">
        <v>2</v>
      </c>
      <c r="E44" s="70">
        <v>2</v>
      </c>
      <c r="F44" s="54" t="s">
        <v>145</v>
      </c>
      <c r="G44" s="70" t="s">
        <v>146</v>
      </c>
      <c r="H44" s="54" t="s">
        <v>263</v>
      </c>
      <c r="I44" s="162"/>
    </row>
    <row r="45" spans="1:9">
      <c r="A45" s="61">
        <v>43</v>
      </c>
      <c r="B45" s="70" t="s">
        <v>152</v>
      </c>
      <c r="C45" s="70">
        <v>39</v>
      </c>
      <c r="D45" s="70">
        <v>5</v>
      </c>
      <c r="E45" s="70">
        <v>3</v>
      </c>
      <c r="F45" s="54" t="s">
        <v>145</v>
      </c>
      <c r="G45" s="70" t="s">
        <v>146</v>
      </c>
      <c r="H45" s="54" t="s">
        <v>263</v>
      </c>
      <c r="I45" s="162"/>
    </row>
    <row r="46" spans="1:9">
      <c r="A46" s="61">
        <v>44</v>
      </c>
      <c r="B46" s="70" t="s">
        <v>152</v>
      </c>
      <c r="C46" s="70">
        <v>39</v>
      </c>
      <c r="D46" s="70">
        <v>9</v>
      </c>
      <c r="E46" s="70">
        <v>1.6</v>
      </c>
      <c r="F46" s="54" t="s">
        <v>145</v>
      </c>
      <c r="G46" s="70" t="s">
        <v>146</v>
      </c>
      <c r="H46" s="54" t="s">
        <v>263</v>
      </c>
      <c r="I46" s="162"/>
    </row>
    <row r="47" spans="1:9">
      <c r="A47" s="61">
        <v>45</v>
      </c>
      <c r="B47" s="70" t="s">
        <v>152</v>
      </c>
      <c r="C47" s="70">
        <v>39</v>
      </c>
      <c r="D47" s="70">
        <v>12</v>
      </c>
      <c r="E47" s="70">
        <v>0.9</v>
      </c>
      <c r="F47" s="54" t="s">
        <v>145</v>
      </c>
      <c r="G47" s="70" t="s">
        <v>146</v>
      </c>
      <c r="H47" s="54" t="s">
        <v>263</v>
      </c>
      <c r="I47" s="162"/>
    </row>
    <row r="48" spans="1:9">
      <c r="A48" s="61">
        <v>46</v>
      </c>
      <c r="B48" s="70" t="s">
        <v>152</v>
      </c>
      <c r="C48" s="70">
        <v>44</v>
      </c>
      <c r="D48" s="70">
        <v>12</v>
      </c>
      <c r="E48" s="70">
        <v>8.1</v>
      </c>
      <c r="F48" s="54" t="s">
        <v>145</v>
      </c>
      <c r="G48" s="70" t="s">
        <v>146</v>
      </c>
      <c r="H48" s="54" t="s">
        <v>263</v>
      </c>
      <c r="I48" s="162"/>
    </row>
    <row r="49" spans="1:9">
      <c r="A49" s="61">
        <v>47</v>
      </c>
      <c r="B49" s="70" t="s">
        <v>152</v>
      </c>
      <c r="C49" s="70">
        <v>48</v>
      </c>
      <c r="D49" s="70">
        <v>4</v>
      </c>
      <c r="E49" s="70">
        <v>13.2</v>
      </c>
      <c r="F49" s="54" t="s">
        <v>145</v>
      </c>
      <c r="G49" s="70" t="s">
        <v>146</v>
      </c>
      <c r="H49" s="54" t="s">
        <v>263</v>
      </c>
      <c r="I49" s="162"/>
    </row>
    <row r="50" spans="1:9">
      <c r="A50" s="61">
        <v>48</v>
      </c>
      <c r="B50" s="70" t="s">
        <v>152</v>
      </c>
      <c r="C50" s="70">
        <v>48</v>
      </c>
      <c r="D50" s="70">
        <v>10</v>
      </c>
      <c r="E50" s="70">
        <v>6.6</v>
      </c>
      <c r="F50" s="54" t="s">
        <v>145</v>
      </c>
      <c r="G50" s="70" t="s">
        <v>146</v>
      </c>
      <c r="H50" s="54" t="s">
        <v>263</v>
      </c>
      <c r="I50" s="162"/>
    </row>
    <row r="51" spans="1:9">
      <c r="A51" s="61">
        <v>49</v>
      </c>
      <c r="B51" s="70" t="s">
        <v>152</v>
      </c>
      <c r="C51" s="70">
        <v>48</v>
      </c>
      <c r="D51" s="70">
        <v>15</v>
      </c>
      <c r="E51" s="70">
        <v>0.9</v>
      </c>
      <c r="F51" s="54" t="s">
        <v>145</v>
      </c>
      <c r="G51" s="70" t="s">
        <v>146</v>
      </c>
      <c r="H51" s="54" t="s">
        <v>263</v>
      </c>
      <c r="I51" s="162"/>
    </row>
    <row r="52" spans="1:9">
      <c r="A52" s="61">
        <v>50</v>
      </c>
      <c r="B52" s="70" t="s">
        <v>152</v>
      </c>
      <c r="C52" s="70">
        <v>49</v>
      </c>
      <c r="D52" s="70">
        <v>1</v>
      </c>
      <c r="E52" s="70">
        <v>2.7</v>
      </c>
      <c r="F52" s="54" t="s">
        <v>145</v>
      </c>
      <c r="G52" s="70" t="s">
        <v>146</v>
      </c>
      <c r="H52" s="54" t="s">
        <v>263</v>
      </c>
      <c r="I52" s="162"/>
    </row>
    <row r="53" spans="1:9">
      <c r="A53" s="61">
        <v>51</v>
      </c>
      <c r="B53" s="70" t="s">
        <v>152</v>
      </c>
      <c r="C53" s="70">
        <v>49</v>
      </c>
      <c r="D53" s="70">
        <v>2</v>
      </c>
      <c r="E53" s="70">
        <v>5</v>
      </c>
      <c r="F53" s="54" t="s">
        <v>145</v>
      </c>
      <c r="G53" s="70" t="s">
        <v>146</v>
      </c>
      <c r="H53" s="54" t="s">
        <v>263</v>
      </c>
      <c r="I53" s="162"/>
    </row>
    <row r="54" spans="1:9">
      <c r="A54" s="61">
        <v>52</v>
      </c>
      <c r="B54" s="70" t="s">
        <v>152</v>
      </c>
      <c r="C54" s="70">
        <v>49</v>
      </c>
      <c r="D54" s="70">
        <v>4</v>
      </c>
      <c r="E54" s="70">
        <v>4.4000000000000004</v>
      </c>
      <c r="F54" s="54" t="s">
        <v>145</v>
      </c>
      <c r="G54" s="70" t="s">
        <v>146</v>
      </c>
      <c r="H54" s="54" t="s">
        <v>263</v>
      </c>
      <c r="I54" s="162"/>
    </row>
    <row r="55" spans="1:9">
      <c r="A55" s="61">
        <v>53</v>
      </c>
      <c r="B55" s="70" t="s">
        <v>152</v>
      </c>
      <c r="C55" s="70">
        <v>49</v>
      </c>
      <c r="D55" s="70">
        <v>9</v>
      </c>
      <c r="E55" s="70">
        <v>8.5</v>
      </c>
      <c r="F55" s="54" t="s">
        <v>145</v>
      </c>
      <c r="G55" s="70" t="s">
        <v>146</v>
      </c>
      <c r="H55" s="54" t="s">
        <v>263</v>
      </c>
      <c r="I55" s="162"/>
    </row>
    <row r="56" spans="1:9">
      <c r="A56" s="61">
        <v>54</v>
      </c>
      <c r="B56" s="70" t="s">
        <v>152</v>
      </c>
      <c r="C56" s="70">
        <v>49</v>
      </c>
      <c r="D56" s="70">
        <v>10</v>
      </c>
      <c r="E56" s="70">
        <v>4.5999999999999996</v>
      </c>
      <c r="F56" s="54" t="s">
        <v>145</v>
      </c>
      <c r="G56" s="70" t="s">
        <v>146</v>
      </c>
      <c r="H56" s="54" t="s">
        <v>263</v>
      </c>
      <c r="I56" s="162"/>
    </row>
    <row r="57" spans="1:9">
      <c r="A57" s="61">
        <v>55</v>
      </c>
      <c r="B57" s="70" t="s">
        <v>152</v>
      </c>
      <c r="C57" s="70">
        <v>49</v>
      </c>
      <c r="D57" s="70">
        <v>12</v>
      </c>
      <c r="E57" s="70">
        <v>1.6</v>
      </c>
      <c r="F57" s="54" t="s">
        <v>145</v>
      </c>
      <c r="G57" s="70" t="s">
        <v>146</v>
      </c>
      <c r="H57" s="54" t="s">
        <v>263</v>
      </c>
      <c r="I57" s="162"/>
    </row>
    <row r="58" spans="1:9">
      <c r="A58" s="61">
        <v>56</v>
      </c>
      <c r="B58" s="70" t="s">
        <v>152</v>
      </c>
      <c r="C58" s="70">
        <v>49</v>
      </c>
      <c r="D58" s="70">
        <v>17</v>
      </c>
      <c r="E58" s="70">
        <v>0.8</v>
      </c>
      <c r="F58" s="54" t="s">
        <v>145</v>
      </c>
      <c r="G58" s="70" t="s">
        <v>146</v>
      </c>
      <c r="H58" s="54" t="s">
        <v>263</v>
      </c>
      <c r="I58" s="162"/>
    </row>
    <row r="59" spans="1:9">
      <c r="A59" s="61">
        <v>57</v>
      </c>
      <c r="B59" s="70" t="s">
        <v>152</v>
      </c>
      <c r="C59" s="70">
        <v>49</v>
      </c>
      <c r="D59" s="70">
        <v>18</v>
      </c>
      <c r="E59" s="70">
        <v>6.5</v>
      </c>
      <c r="F59" s="54" t="s">
        <v>145</v>
      </c>
      <c r="G59" s="70" t="s">
        <v>146</v>
      </c>
      <c r="H59" s="54" t="s">
        <v>263</v>
      </c>
      <c r="I59" s="162"/>
    </row>
    <row r="60" spans="1:9">
      <c r="A60" s="61">
        <v>58</v>
      </c>
      <c r="B60" s="70" t="s">
        <v>152</v>
      </c>
      <c r="C60" s="70">
        <v>72</v>
      </c>
      <c r="D60" s="70">
        <v>1</v>
      </c>
      <c r="E60" s="70">
        <v>0.5</v>
      </c>
      <c r="F60" s="54" t="s">
        <v>23</v>
      </c>
      <c r="G60" s="70" t="s">
        <v>146</v>
      </c>
      <c r="H60" s="54" t="s">
        <v>263</v>
      </c>
      <c r="I60" s="162"/>
    </row>
    <row r="61" spans="1:9">
      <c r="A61" s="61">
        <v>59</v>
      </c>
      <c r="B61" s="70" t="s">
        <v>152</v>
      </c>
      <c r="C61" s="70">
        <v>72</v>
      </c>
      <c r="D61" s="70">
        <v>7</v>
      </c>
      <c r="E61" s="70">
        <v>6.1</v>
      </c>
      <c r="F61" s="54" t="s">
        <v>23</v>
      </c>
      <c r="G61" s="70" t="s">
        <v>146</v>
      </c>
      <c r="H61" s="54" t="s">
        <v>263</v>
      </c>
      <c r="I61" s="162"/>
    </row>
    <row r="62" spans="1:9">
      <c r="A62" s="61">
        <v>60</v>
      </c>
      <c r="B62" s="70" t="s">
        <v>152</v>
      </c>
      <c r="C62" s="70">
        <v>79</v>
      </c>
      <c r="D62" s="70">
        <v>4</v>
      </c>
      <c r="E62" s="70">
        <v>1.4</v>
      </c>
      <c r="F62" s="54" t="s">
        <v>23</v>
      </c>
      <c r="G62" s="70" t="s">
        <v>146</v>
      </c>
      <c r="H62" s="54" t="s">
        <v>263</v>
      </c>
      <c r="I62" s="162"/>
    </row>
    <row r="63" spans="1:9">
      <c r="A63" s="61">
        <v>61</v>
      </c>
      <c r="B63" s="70" t="s">
        <v>152</v>
      </c>
      <c r="C63" s="70">
        <v>79</v>
      </c>
      <c r="D63" s="70">
        <v>8</v>
      </c>
      <c r="E63" s="70">
        <v>1.5</v>
      </c>
      <c r="F63" s="54" t="s">
        <v>23</v>
      </c>
      <c r="G63" s="70" t="s">
        <v>146</v>
      </c>
      <c r="H63" s="54" t="s">
        <v>263</v>
      </c>
      <c r="I63" s="162"/>
    </row>
    <row r="64" spans="1:9">
      <c r="A64" s="61">
        <v>62</v>
      </c>
      <c r="B64" s="70" t="s">
        <v>152</v>
      </c>
      <c r="C64" s="70">
        <v>87</v>
      </c>
      <c r="D64" s="70">
        <v>2</v>
      </c>
      <c r="E64" s="70">
        <v>0.5</v>
      </c>
      <c r="F64" s="54" t="s">
        <v>23</v>
      </c>
      <c r="G64" s="70" t="s">
        <v>146</v>
      </c>
      <c r="H64" s="54" t="s">
        <v>263</v>
      </c>
      <c r="I64" s="162"/>
    </row>
    <row r="65" spans="1:9">
      <c r="A65" s="61">
        <v>63</v>
      </c>
      <c r="B65" s="70" t="s">
        <v>152</v>
      </c>
      <c r="C65" s="70">
        <v>87</v>
      </c>
      <c r="D65" s="70">
        <v>4</v>
      </c>
      <c r="E65" s="70">
        <v>0.8</v>
      </c>
      <c r="F65" s="54" t="s">
        <v>23</v>
      </c>
      <c r="G65" s="70" t="s">
        <v>146</v>
      </c>
      <c r="H65" s="54" t="s">
        <v>263</v>
      </c>
      <c r="I65" s="162"/>
    </row>
    <row r="66" spans="1:9">
      <c r="A66" s="61">
        <v>64</v>
      </c>
      <c r="B66" s="71" t="s">
        <v>151</v>
      </c>
      <c r="C66" s="70">
        <v>42</v>
      </c>
      <c r="D66" s="70">
        <v>8</v>
      </c>
      <c r="E66" s="70">
        <v>4.5999999999999996</v>
      </c>
      <c r="F66" s="54" t="s">
        <v>145</v>
      </c>
      <c r="G66" s="70" t="s">
        <v>146</v>
      </c>
      <c r="H66" s="54" t="s">
        <v>263</v>
      </c>
      <c r="I66" s="162"/>
    </row>
    <row r="67" spans="1:9">
      <c r="A67" s="61">
        <v>65</v>
      </c>
      <c r="B67" s="71" t="s">
        <v>151</v>
      </c>
      <c r="C67" s="70">
        <v>42</v>
      </c>
      <c r="D67" s="70">
        <v>14</v>
      </c>
      <c r="E67" s="70">
        <v>2.8</v>
      </c>
      <c r="F67" s="54" t="s">
        <v>145</v>
      </c>
      <c r="G67" s="70" t="s">
        <v>146</v>
      </c>
      <c r="H67" s="54" t="s">
        <v>263</v>
      </c>
      <c r="I67" s="162"/>
    </row>
    <row r="68" spans="1:9">
      <c r="A68" s="61">
        <v>66</v>
      </c>
      <c r="B68" s="71" t="s">
        <v>151</v>
      </c>
      <c r="C68" s="70">
        <v>42</v>
      </c>
      <c r="D68" s="70">
        <v>17</v>
      </c>
      <c r="E68" s="70">
        <v>1.1000000000000001</v>
      </c>
      <c r="F68" s="54" t="s">
        <v>145</v>
      </c>
      <c r="G68" s="70" t="s">
        <v>146</v>
      </c>
      <c r="H68" s="54" t="s">
        <v>263</v>
      </c>
      <c r="I68" s="162"/>
    </row>
    <row r="69" spans="1:9">
      <c r="A69" s="61">
        <v>67</v>
      </c>
      <c r="B69" s="71" t="s">
        <v>151</v>
      </c>
      <c r="C69" s="70">
        <v>42</v>
      </c>
      <c r="D69" s="70">
        <v>18</v>
      </c>
      <c r="E69" s="70">
        <v>7.5</v>
      </c>
      <c r="F69" s="54" t="s">
        <v>145</v>
      </c>
      <c r="G69" s="70" t="s">
        <v>146</v>
      </c>
      <c r="H69" s="54" t="s">
        <v>263</v>
      </c>
      <c r="I69" s="162"/>
    </row>
    <row r="70" spans="1:9">
      <c r="A70" s="61">
        <v>68</v>
      </c>
      <c r="B70" s="71" t="s">
        <v>151</v>
      </c>
      <c r="C70" s="70">
        <v>42</v>
      </c>
      <c r="D70" s="70">
        <v>21</v>
      </c>
      <c r="E70" s="70">
        <v>0.7</v>
      </c>
      <c r="F70" s="54" t="s">
        <v>145</v>
      </c>
      <c r="G70" s="70" t="s">
        <v>146</v>
      </c>
      <c r="H70" s="54" t="s">
        <v>263</v>
      </c>
      <c r="I70" s="162"/>
    </row>
    <row r="71" spans="1:9">
      <c r="A71" s="61">
        <v>69</v>
      </c>
      <c r="B71" s="71" t="s">
        <v>151</v>
      </c>
      <c r="C71" s="70">
        <v>42</v>
      </c>
      <c r="D71" s="70">
        <v>23</v>
      </c>
      <c r="E71" s="70">
        <v>1.2</v>
      </c>
      <c r="F71" s="54" t="s">
        <v>145</v>
      </c>
      <c r="G71" s="70" t="s">
        <v>146</v>
      </c>
      <c r="H71" s="54" t="s">
        <v>263</v>
      </c>
      <c r="I71" s="162"/>
    </row>
    <row r="72" spans="1:9">
      <c r="A72" s="61">
        <v>70</v>
      </c>
      <c r="B72" s="71" t="s">
        <v>151</v>
      </c>
      <c r="C72" s="70">
        <v>42</v>
      </c>
      <c r="D72" s="70">
        <v>25</v>
      </c>
      <c r="E72" s="70">
        <v>1.5</v>
      </c>
      <c r="F72" s="54" t="s">
        <v>145</v>
      </c>
      <c r="G72" s="70" t="s">
        <v>146</v>
      </c>
      <c r="H72" s="54" t="s">
        <v>263</v>
      </c>
      <c r="I72" s="162"/>
    </row>
    <row r="73" spans="1:9">
      <c r="A73" s="61">
        <v>71</v>
      </c>
      <c r="B73" s="71" t="s">
        <v>151</v>
      </c>
      <c r="C73" s="70">
        <v>43</v>
      </c>
      <c r="D73" s="70">
        <v>1</v>
      </c>
      <c r="E73" s="70">
        <v>25</v>
      </c>
      <c r="F73" s="54" t="s">
        <v>145</v>
      </c>
      <c r="G73" s="70" t="s">
        <v>146</v>
      </c>
      <c r="H73" s="54" t="s">
        <v>263</v>
      </c>
      <c r="I73" s="162"/>
    </row>
    <row r="74" spans="1:9">
      <c r="A74" s="61">
        <v>72</v>
      </c>
      <c r="B74" s="71" t="s">
        <v>151</v>
      </c>
      <c r="C74" s="70">
        <v>43</v>
      </c>
      <c r="D74" s="70">
        <v>3</v>
      </c>
      <c r="E74" s="70">
        <v>12.2</v>
      </c>
      <c r="F74" s="54" t="s">
        <v>145</v>
      </c>
      <c r="G74" s="70" t="s">
        <v>146</v>
      </c>
      <c r="H74" s="54" t="s">
        <v>263</v>
      </c>
      <c r="I74" s="162"/>
    </row>
    <row r="75" spans="1:9">
      <c r="A75" s="61">
        <v>73</v>
      </c>
      <c r="B75" s="71" t="s">
        <v>151</v>
      </c>
      <c r="C75" s="70">
        <v>43</v>
      </c>
      <c r="D75" s="70">
        <v>8</v>
      </c>
      <c r="E75" s="70">
        <v>5</v>
      </c>
      <c r="F75" s="54" t="s">
        <v>145</v>
      </c>
      <c r="G75" s="70" t="s">
        <v>146</v>
      </c>
      <c r="H75" s="54" t="s">
        <v>263</v>
      </c>
      <c r="I75" s="162"/>
    </row>
    <row r="76" spans="1:9">
      <c r="A76" s="61">
        <v>74</v>
      </c>
      <c r="B76" s="71" t="s">
        <v>151</v>
      </c>
      <c r="C76" s="70">
        <v>21</v>
      </c>
      <c r="D76" s="70">
        <v>8</v>
      </c>
      <c r="E76" s="70">
        <v>0.9</v>
      </c>
      <c r="F76" s="54" t="s">
        <v>264</v>
      </c>
      <c r="G76" s="70" t="s">
        <v>146</v>
      </c>
      <c r="H76" s="54" t="s">
        <v>263</v>
      </c>
      <c r="I76" s="162"/>
    </row>
    <row r="77" spans="1:9">
      <c r="A77" s="61">
        <v>75</v>
      </c>
      <c r="B77" s="71" t="s">
        <v>151</v>
      </c>
      <c r="C77" s="70">
        <v>28</v>
      </c>
      <c r="D77" s="70">
        <v>2</v>
      </c>
      <c r="E77" s="70">
        <v>0.3</v>
      </c>
      <c r="F77" s="54" t="s">
        <v>264</v>
      </c>
      <c r="G77" s="70" t="s">
        <v>146</v>
      </c>
      <c r="H77" s="54" t="s">
        <v>263</v>
      </c>
      <c r="I77" s="162"/>
    </row>
    <row r="78" spans="1:9">
      <c r="A78" s="61">
        <v>76</v>
      </c>
      <c r="B78" s="71" t="s">
        <v>151</v>
      </c>
      <c r="C78" s="70">
        <v>46</v>
      </c>
      <c r="D78" s="70">
        <v>1</v>
      </c>
      <c r="E78" s="70">
        <v>0.5</v>
      </c>
      <c r="F78" s="54" t="s">
        <v>264</v>
      </c>
      <c r="G78" s="70" t="s">
        <v>146</v>
      </c>
      <c r="H78" s="54" t="s">
        <v>263</v>
      </c>
      <c r="I78" s="162"/>
    </row>
    <row r="79" spans="1:9">
      <c r="A79" s="164" t="s">
        <v>265</v>
      </c>
      <c r="B79" s="165"/>
      <c r="C79" s="70"/>
      <c r="D79" s="70"/>
      <c r="E79" s="72">
        <f>SUM(E3:E78)</f>
        <v>266.79999999999995</v>
      </c>
      <c r="F79" s="70"/>
      <c r="G79" s="70"/>
      <c r="H79" s="70"/>
      <c r="I79" s="163"/>
    </row>
  </sheetData>
  <mergeCells count="3">
    <mergeCell ref="A1:I1"/>
    <mergeCell ref="I3:I79"/>
    <mergeCell ref="A79:B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17" sqref="A17:I17"/>
    </sheetView>
  </sheetViews>
  <sheetFormatPr defaultRowHeight="15"/>
  <cols>
    <col min="2" max="2" width="17.5703125" customWidth="1"/>
    <col min="6" max="6" width="30.42578125" customWidth="1"/>
    <col min="7" max="7" width="35.5703125" customWidth="1"/>
    <col min="8" max="8" width="37" customWidth="1"/>
    <col min="9" max="9" width="79.140625" customWidth="1"/>
  </cols>
  <sheetData>
    <row r="1" spans="1:9" ht="21">
      <c r="A1" s="148" t="s">
        <v>272</v>
      </c>
      <c r="B1" s="148"/>
      <c r="C1" s="148"/>
      <c r="D1" s="148"/>
      <c r="E1" s="148"/>
      <c r="F1" s="148"/>
      <c r="G1" s="148"/>
      <c r="H1" s="148"/>
      <c r="I1" s="148"/>
    </row>
    <row r="2" spans="1:9" ht="15.75" thickBot="1"/>
    <row r="3" spans="1:9" ht="15.75" thickBo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15.75" thickBot="1">
      <c r="A4" s="25" t="s">
        <v>12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6</v>
      </c>
      <c r="G4" s="25" t="s">
        <v>56</v>
      </c>
      <c r="H4" s="25" t="s">
        <v>5</v>
      </c>
      <c r="I4" s="25" t="s">
        <v>11</v>
      </c>
    </row>
    <row r="5" spans="1:9" ht="30">
      <c r="A5" s="27">
        <v>1</v>
      </c>
      <c r="B5" s="70" t="s">
        <v>153</v>
      </c>
      <c r="C5" s="62">
        <v>11</v>
      </c>
      <c r="D5" s="62">
        <v>18</v>
      </c>
      <c r="E5" s="62">
        <v>1.8</v>
      </c>
      <c r="F5" s="70" t="s">
        <v>154</v>
      </c>
      <c r="G5" s="27" t="s">
        <v>155</v>
      </c>
      <c r="H5" s="27" t="s">
        <v>233</v>
      </c>
      <c r="I5" s="79" t="s">
        <v>156</v>
      </c>
    </row>
    <row r="6" spans="1:9" ht="30">
      <c r="A6" s="70">
        <v>2</v>
      </c>
      <c r="B6" s="70" t="s">
        <v>153</v>
      </c>
      <c r="C6" s="80">
        <v>7</v>
      </c>
      <c r="D6" s="62">
        <v>12</v>
      </c>
      <c r="E6" s="62">
        <v>2.8</v>
      </c>
      <c r="F6" s="70" t="s">
        <v>154</v>
      </c>
      <c r="G6" s="27" t="s">
        <v>155</v>
      </c>
      <c r="H6" s="27" t="str">
        <f t="shared" ref="H6:I16" si="0">H5</f>
        <v>вересень</v>
      </c>
      <c r="I6" s="79" t="str">
        <f t="shared" si="0"/>
        <v>Якубчук Лариса Григорівна 067-767-45-33/Майструк Андрій Анатолійович 067 4014823</v>
      </c>
    </row>
    <row r="7" spans="1:9" ht="30">
      <c r="A7" s="70">
        <v>3</v>
      </c>
      <c r="B7" s="70" t="s">
        <v>153</v>
      </c>
      <c r="C7" s="80">
        <v>52</v>
      </c>
      <c r="D7" s="62">
        <v>15</v>
      </c>
      <c r="E7" s="62">
        <v>2.9</v>
      </c>
      <c r="F7" s="70" t="s">
        <v>154</v>
      </c>
      <c r="G7" s="27" t="s">
        <v>155</v>
      </c>
      <c r="H7" s="27" t="str">
        <f t="shared" si="0"/>
        <v>вересень</v>
      </c>
      <c r="I7" s="79" t="str">
        <f t="shared" si="0"/>
        <v>Якубчук Лариса Григорівна 067-767-45-33/Майструк Андрій Анатолійович 067 4014823</v>
      </c>
    </row>
    <row r="8" spans="1:9" ht="30">
      <c r="A8" s="70">
        <v>4</v>
      </c>
      <c r="B8" s="70" t="s">
        <v>153</v>
      </c>
      <c r="C8" s="81">
        <v>46</v>
      </c>
      <c r="D8" s="81">
        <v>15</v>
      </c>
      <c r="E8" s="81">
        <v>2.5</v>
      </c>
      <c r="F8" s="70" t="s">
        <v>154</v>
      </c>
      <c r="G8" s="27" t="s">
        <v>155</v>
      </c>
      <c r="H8" s="27" t="str">
        <f t="shared" si="0"/>
        <v>вересень</v>
      </c>
      <c r="I8" s="79" t="str">
        <f t="shared" si="0"/>
        <v>Якубчук Лариса Григорівна 067-767-45-33/Майструк Андрій Анатолійович 067 4014823</v>
      </c>
    </row>
    <row r="9" spans="1:9" ht="30">
      <c r="A9" s="70">
        <v>5</v>
      </c>
      <c r="B9" s="70" t="s">
        <v>153</v>
      </c>
      <c r="C9" s="81">
        <v>20</v>
      </c>
      <c r="D9" s="81">
        <v>30</v>
      </c>
      <c r="E9" s="62">
        <v>2</v>
      </c>
      <c r="F9" s="70" t="s">
        <v>154</v>
      </c>
      <c r="G9" s="27" t="s">
        <v>155</v>
      </c>
      <c r="H9" s="27" t="str">
        <f t="shared" si="0"/>
        <v>вересень</v>
      </c>
      <c r="I9" s="79" t="str">
        <f t="shared" si="0"/>
        <v>Якубчук Лариса Григорівна 067-767-45-33/Майструк Андрій Анатолійович 067 4014823</v>
      </c>
    </row>
    <row r="10" spans="1:9" ht="30">
      <c r="A10" s="70">
        <v>6</v>
      </c>
      <c r="B10" s="70" t="s">
        <v>153</v>
      </c>
      <c r="C10" s="80">
        <v>18</v>
      </c>
      <c r="D10" s="62">
        <v>2</v>
      </c>
      <c r="E10" s="62">
        <v>0.7</v>
      </c>
      <c r="F10" s="70" t="s">
        <v>154</v>
      </c>
      <c r="G10" s="27" t="s">
        <v>155</v>
      </c>
      <c r="H10" s="27" t="str">
        <f t="shared" si="0"/>
        <v>вересень</v>
      </c>
      <c r="I10" s="82" t="str">
        <f t="shared" si="0"/>
        <v>Якубчук Лариса Григорівна 067-767-45-33/Майструк Андрій Анатолійович 067 4014823</v>
      </c>
    </row>
    <row r="11" spans="1:9" ht="30">
      <c r="A11" s="70">
        <v>7</v>
      </c>
      <c r="B11" s="70" t="s">
        <v>158</v>
      </c>
      <c r="C11" s="80">
        <v>11</v>
      </c>
      <c r="D11" s="62">
        <v>6</v>
      </c>
      <c r="E11" s="62">
        <v>0.4</v>
      </c>
      <c r="F11" s="70" t="s">
        <v>154</v>
      </c>
      <c r="G11" s="27" t="s">
        <v>155</v>
      </c>
      <c r="H11" s="27" t="str">
        <f t="shared" si="0"/>
        <v>вересень</v>
      </c>
      <c r="I11" s="82" t="str">
        <f t="shared" si="0"/>
        <v>Якубчук Лариса Григорівна 067-767-45-33/Майструк Андрій Анатолійович 067 4014823</v>
      </c>
    </row>
    <row r="12" spans="1:9" ht="30">
      <c r="A12" s="70">
        <v>8</v>
      </c>
      <c r="B12" s="70" t="s">
        <v>158</v>
      </c>
      <c r="C12" s="80">
        <v>55</v>
      </c>
      <c r="D12" s="62">
        <v>37</v>
      </c>
      <c r="E12" s="62">
        <v>0.4</v>
      </c>
      <c r="F12" s="70" t="s">
        <v>154</v>
      </c>
      <c r="G12" s="27" t="s">
        <v>155</v>
      </c>
      <c r="H12" s="27" t="str">
        <f t="shared" si="0"/>
        <v>вересень</v>
      </c>
      <c r="I12" s="82" t="str">
        <f t="shared" si="0"/>
        <v>Якубчук Лариса Григорівна 067-767-45-33/Майструк Андрій Анатолійович 067 4014823</v>
      </c>
    </row>
    <row r="13" spans="1:9" ht="30">
      <c r="A13" s="70">
        <v>9</v>
      </c>
      <c r="B13" s="70" t="s">
        <v>273</v>
      </c>
      <c r="C13" s="80">
        <v>10</v>
      </c>
      <c r="D13" s="62">
        <v>21</v>
      </c>
      <c r="E13" s="83">
        <v>1.5</v>
      </c>
      <c r="F13" s="70" t="s">
        <v>154</v>
      </c>
      <c r="G13" s="27" t="s">
        <v>155</v>
      </c>
      <c r="H13" s="27" t="str">
        <f t="shared" si="0"/>
        <v>вересень</v>
      </c>
      <c r="I13" s="82" t="str">
        <f t="shared" si="0"/>
        <v>Якубчук Лариса Григорівна 067-767-45-33/Майструк Андрій Анатолійович 067 4014823</v>
      </c>
    </row>
    <row r="14" spans="1:9" ht="30">
      <c r="A14" s="70">
        <v>10</v>
      </c>
      <c r="B14" s="70" t="s">
        <v>273</v>
      </c>
      <c r="C14" s="80">
        <v>14</v>
      </c>
      <c r="D14" s="62">
        <v>13</v>
      </c>
      <c r="E14" s="83">
        <v>4</v>
      </c>
      <c r="F14" s="70" t="s">
        <v>154</v>
      </c>
      <c r="G14" s="27" t="s">
        <v>155</v>
      </c>
      <c r="H14" s="27" t="str">
        <f t="shared" si="0"/>
        <v>вересень</v>
      </c>
      <c r="I14" s="82" t="str">
        <f t="shared" si="0"/>
        <v>Якубчук Лариса Григорівна 067-767-45-33/Майструк Андрій Анатолійович 067 4014823</v>
      </c>
    </row>
    <row r="15" spans="1:9" ht="30">
      <c r="A15" s="70">
        <v>11</v>
      </c>
      <c r="B15" s="70" t="s">
        <v>157</v>
      </c>
      <c r="C15" s="80">
        <v>68</v>
      </c>
      <c r="D15" s="62">
        <v>14</v>
      </c>
      <c r="E15" s="62">
        <v>2.5</v>
      </c>
      <c r="F15" s="70" t="s">
        <v>154</v>
      </c>
      <c r="G15" s="27" t="s">
        <v>155</v>
      </c>
      <c r="H15" s="27" t="str">
        <f t="shared" si="0"/>
        <v>вересень</v>
      </c>
      <c r="I15" s="82" t="str">
        <f t="shared" si="0"/>
        <v>Якубчук Лариса Григорівна 067-767-45-33/Майструк Андрій Анатолійович 067 4014823</v>
      </c>
    </row>
    <row r="16" spans="1:9" ht="30">
      <c r="A16" s="70">
        <v>12</v>
      </c>
      <c r="B16" s="70" t="str">
        <f>B15</f>
        <v>Зеленополянське</v>
      </c>
      <c r="C16" s="80">
        <v>43</v>
      </c>
      <c r="D16" s="84">
        <v>6</v>
      </c>
      <c r="E16" s="84">
        <v>1.9</v>
      </c>
      <c r="F16" s="70" t="s">
        <v>154</v>
      </c>
      <c r="G16" s="27" t="s">
        <v>155</v>
      </c>
      <c r="H16" s="27" t="str">
        <f t="shared" si="0"/>
        <v>вересень</v>
      </c>
      <c r="I16" s="82" t="str">
        <f t="shared" si="0"/>
        <v>Якубчук Лариса Григорівна 067-767-45-33/Майструк Андрій Анатолійович 067 4014823</v>
      </c>
    </row>
    <row r="17" spans="1:9">
      <c r="A17" s="1"/>
      <c r="B17" s="1"/>
      <c r="C17" s="34"/>
      <c r="D17" s="33"/>
      <c r="E17" s="36"/>
      <c r="F17" s="1"/>
      <c r="G17" s="27"/>
      <c r="H17" s="27"/>
      <c r="I17" s="35"/>
    </row>
    <row r="18" spans="1:9">
      <c r="A18" s="1"/>
      <c r="B18" s="1"/>
      <c r="C18" s="34"/>
      <c r="D18" s="33"/>
      <c r="E18" s="33"/>
      <c r="F18" s="1"/>
      <c r="G18" s="27"/>
      <c r="H18" s="27"/>
      <c r="I18" s="35"/>
    </row>
    <row r="19" spans="1:9">
      <c r="A19" s="1"/>
      <c r="B19" s="1"/>
      <c r="C19" s="34"/>
      <c r="D19" s="37"/>
      <c r="E19" s="37"/>
      <c r="F19" s="1"/>
      <c r="G19" s="27"/>
      <c r="H19" s="27"/>
      <c r="I19" s="35"/>
    </row>
    <row r="20" spans="1:9">
      <c r="A20" s="1"/>
      <c r="B20" s="1"/>
      <c r="C20" s="34"/>
      <c r="D20" s="33"/>
      <c r="E20" s="36"/>
      <c r="F20" s="1"/>
      <c r="G20" s="27"/>
      <c r="H20" s="27"/>
      <c r="I20" s="35"/>
    </row>
  </sheetData>
  <mergeCells count="2">
    <mergeCell ref="A1:I1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Білоцер ДЛГ</vt:lpstr>
      <vt:lpstr>БориспДЛГ</vt:lpstr>
      <vt:lpstr>Богусл ДЛГ</vt:lpstr>
      <vt:lpstr>Вищедуб ДЛГ</vt:lpstr>
      <vt:lpstr>Іванків ДЛГ</vt:lpstr>
      <vt:lpstr>Димер ДЛГ</vt:lpstr>
      <vt:lpstr>КиївсДЛГ</vt:lpstr>
      <vt:lpstr>МакарівДЛГ</vt:lpstr>
      <vt:lpstr>Поліськ ДЛГ</vt:lpstr>
      <vt:lpstr>Ржищ.війс ДЛГ</vt:lpstr>
      <vt:lpstr>Тетер ДЛГ</vt:lpstr>
      <vt:lpstr>Дніпр-Тетер ДЛМГ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2022-09-12T12:13:20Z</dcterms:modified>
</cp:coreProperties>
</file>