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Торгові місця" sheetId="1" r:id="rId1"/>
    <sheet name="черновой" sheetId="2" state="hidden" r:id="rId2"/>
    <sheet name="Лист1" sheetId="3" state="hidden" r:id="rId3"/>
  </sheets>
  <definedNames>
    <definedName name="_xlnm.Print_Titles" localSheetId="0">'Торгові місця'!$4:$4</definedName>
  </definedNames>
  <calcPr fullCalcOnLoad="1"/>
</workbook>
</file>

<file path=xl/sharedStrings.xml><?xml version="1.0" encoding="utf-8"?>
<sst xmlns="http://schemas.openxmlformats.org/spreadsheetml/2006/main" count="184" uniqueCount="122">
  <si>
    <t>Реалізовано ялинок</t>
  </si>
  <si>
    <t>кількість, шт</t>
  </si>
  <si>
    <t>сума, грн.</t>
  </si>
  <si>
    <t>Залишок</t>
  </si>
  <si>
    <t>ялинок, які можуть бути реалізовані, шт</t>
  </si>
  <si>
    <t>бирок для маркування, шт</t>
  </si>
  <si>
    <t>Використано бирок для маркування ялинок інших лісокористувачів, шт</t>
  </si>
  <si>
    <t>Підприємство</t>
  </si>
  <si>
    <t>** - новорічні ялинки, які надаються у вигляді благодійної допомоги, також повинні бути промарковані за допомогою бирок</t>
  </si>
  <si>
    <r>
      <t>Надано у вигляді благодійної допомоги (заклади освіти, охорони здоровя, тощо)</t>
    </r>
    <r>
      <rPr>
        <b/>
        <sz val="14"/>
        <color indexed="8"/>
        <rFont val="Arial"/>
        <family val="2"/>
      </rPr>
      <t>**</t>
    </r>
    <r>
      <rPr>
        <sz val="14"/>
        <color indexed="8"/>
        <rFont val="Arial"/>
        <family val="2"/>
      </rPr>
      <t xml:space="preserve">, </t>
    </r>
    <r>
      <rPr>
        <sz val="14"/>
        <color indexed="8"/>
        <rFont val="Times New Roman"/>
        <family val="1"/>
      </rPr>
      <t>шт.</t>
    </r>
  </si>
  <si>
    <t>Інформація</t>
  </si>
  <si>
    <t>про хід реалізації новорічних ялинок підприємствами</t>
  </si>
  <si>
    <t>ДП "Білоцерківське ЛГ"</t>
  </si>
  <si>
    <t>ДП "Богуславське ЛГ"</t>
  </si>
  <si>
    <t>ДП "Бориспільське ЛГ"</t>
  </si>
  <si>
    <t>ДП "Димерське ЛГ"</t>
  </si>
  <si>
    <t>ДП "Іванківське ЛГ"</t>
  </si>
  <si>
    <t>ДП "Вищедубечанське ЛГ"</t>
  </si>
  <si>
    <t>ДП "Київське ЛГ"</t>
  </si>
  <si>
    <t>ДП "Клавдієвське ЛГ"</t>
  </si>
  <si>
    <t>ДП "Макарівське ЛГ"</t>
  </si>
  <si>
    <t>ДП "Поліське ЛГ"</t>
  </si>
  <si>
    <t>ДП "Тетерівське ЛГ"</t>
  </si>
  <si>
    <t>ДП "Фастівське ЛГ"</t>
  </si>
  <si>
    <t>ДП "Ржищівське ЛГ"</t>
  </si>
  <si>
    <t>Всього</t>
  </si>
  <si>
    <t>ДП "П.- Хмельницьке ЛГ"</t>
  </si>
  <si>
    <t>-</t>
  </si>
  <si>
    <t>Реалізовано ялинок за (17-18.12)</t>
  </si>
  <si>
    <r>
      <rPr>
        <b/>
        <u val="single"/>
        <sz val="14"/>
        <color indexed="8"/>
        <rFont val="Times New Roman"/>
        <family val="1"/>
      </rPr>
      <t>Київського</t>
    </r>
    <r>
      <rPr>
        <b/>
        <sz val="14"/>
        <color indexed="8"/>
        <rFont val="Times New Roman"/>
        <family val="1"/>
      </rPr>
      <t xml:space="preserve"> ОУЛМГ станом на </t>
    </r>
    <r>
      <rPr>
        <b/>
        <u val="single"/>
        <sz val="14"/>
        <color indexed="8"/>
        <rFont val="Times New Roman"/>
        <family val="1"/>
      </rPr>
      <t>05.01. 2012 року</t>
    </r>
  </si>
  <si>
    <t>Місцезнаходження (населений пункт, вулиця, назва ринку, інше)</t>
  </si>
  <si>
    <t>ПІБ відповідального за реалізацію новорічних ялинок по лісгоспу</t>
  </si>
  <si>
    <t>Посада</t>
  </si>
  <si>
    <t>Контактний номер телефона, адрес ел. пошти</t>
  </si>
  <si>
    <t>Запланована к-сть торгівельних майданчиків, шт.</t>
  </si>
  <si>
    <t>лісничий</t>
  </si>
  <si>
    <t>м. Біла Церква вул. Січневий прорив, 63</t>
  </si>
  <si>
    <t>Шашенко Микола Іванович</t>
  </si>
  <si>
    <t>Тимошенко Олег Анатолійович</t>
  </si>
  <si>
    <t>Бориспільський р-н, с. Вишеньки, вул. Садова, 4б</t>
  </si>
  <si>
    <t>Бориспільський р-н, с. Кийлів, вул. Дніпровська, 3</t>
  </si>
  <si>
    <t>Бориспільський р-н, с. Старе, вул. Радянська, 57</t>
  </si>
  <si>
    <t>м. Богуслав, пер. Інтернаціональний, 9а</t>
  </si>
  <si>
    <t xml:space="preserve">Вишгородський р-н, с. Пірново, вул. Партизанська, 1  </t>
  </si>
  <si>
    <t xml:space="preserve">Вишгородський р-н, с. Катюжанка, вул. Шевченка, 1 </t>
  </si>
  <si>
    <t xml:space="preserve">Васильківський р-н, с. Калинівка, вул. О. Кошового, 46 </t>
  </si>
  <si>
    <t xml:space="preserve">м. Обухів, вул. Б. Хмельницького, 24 </t>
  </si>
  <si>
    <t xml:space="preserve">Обухівський р-н, с. Козин, вул. Шевченка, 3 </t>
  </si>
  <si>
    <t>Поліський р-н, с. Радинка, вул. Миру, 48</t>
  </si>
  <si>
    <t>Бородянський р-н, смт. Пісківка, вул.Філіпова,36 (контора лісгоспу)</t>
  </si>
  <si>
    <t>Середа Іван Леонідович</t>
  </si>
  <si>
    <t>Майструк Андрій Анатолійович</t>
  </si>
  <si>
    <t>Бородянський р-н, с. Поташня (контора лісництва)</t>
  </si>
  <si>
    <t>Рокитнянський р-н, с. Ольшаниця, вул. Лісова, 1</t>
  </si>
  <si>
    <t>м. Тараща, вул. Білоцерківська, 96</t>
  </si>
  <si>
    <t>нач. центрального складу</t>
  </si>
  <si>
    <t>головний лісничий</t>
  </si>
  <si>
    <t>інженер лісових культур</t>
  </si>
  <si>
    <t>начальник відділу реалізації</t>
  </si>
  <si>
    <t>інженер з лісовідновлення</t>
  </si>
  <si>
    <t>про облаштування торгівельних майданчиків з продажу новорічних ялинок та місця їх розташування</t>
  </si>
  <si>
    <t>044-423-14-56; kievskiy_leshoz@ukr.net</t>
  </si>
  <si>
    <t>050-167-90-65; makarivlis@ukr.net</t>
  </si>
  <si>
    <t>067-401-48-23; polisskiy@ukr.net</t>
  </si>
  <si>
    <t>067-215-24-23; export@tetdlg.kiev.ua</t>
  </si>
  <si>
    <t>067-215-33-85; export@tetdlg.kiev.ua</t>
  </si>
  <si>
    <t>04561-5-33-90; bg_lisgosp@ukr.net</t>
  </si>
  <si>
    <t>04596-4-83-45; dybechnja@ukr.net</t>
  </si>
  <si>
    <t>Макарівський р-н, с. Бишів, вул. Київська, 2 (контора лісництва)</t>
  </si>
  <si>
    <t>Макарівський р-н, с. Ніжиловичі, вул. Першотравнева, 53 (контора ліснтцтва)</t>
  </si>
  <si>
    <t>Макарівський р-н, с. Небелиця, вул. Щорса, 1а (контора лісництва)</t>
  </si>
  <si>
    <t>Шевченко Олександр Володимирович</t>
  </si>
  <si>
    <t>Бородянський р-н, смт. Клавдієво, вул. Вербна, 35</t>
  </si>
  <si>
    <t>Лепеха Володимир Іванович</t>
  </si>
  <si>
    <t>Талімончак Ю.А.</t>
  </si>
  <si>
    <t>04577-2-62-41; klav_lisgosp@ukr.net</t>
  </si>
  <si>
    <t>Сидоренко Богдан Миколайович</t>
  </si>
  <si>
    <t>096-876-21-00; dymerlg@ukr.net</t>
  </si>
  <si>
    <t>провідний інженер лісового господарства</t>
  </si>
  <si>
    <r>
      <t xml:space="preserve">лісогосподарськими підприємствами </t>
    </r>
    <r>
      <rPr>
        <b/>
        <u val="single"/>
        <sz val="20"/>
        <color indexed="8"/>
        <rFont val="Times New Roman"/>
        <family val="1"/>
      </rPr>
      <t>Київського обласного та по м. Києву УЛМГ</t>
    </r>
  </si>
  <si>
    <t>ДП "Ржищівський ВЛГ"</t>
  </si>
  <si>
    <t>Бориспільський р-н, с. Сошників, вул. Іванова, 144              (контора лісгоспу)</t>
  </si>
  <si>
    <t>ХРУЛЬ Сергій Іванович</t>
  </si>
  <si>
    <t>dprvl@ukr.net, 050-678-99-04</t>
  </si>
  <si>
    <t>Ромодан Богдан Олександрович</t>
  </si>
  <si>
    <t>098-563-13-78; leshoz.bc@ukr.net</t>
  </si>
  <si>
    <t>м. Фастів, вул. Комарова, 59</t>
  </si>
  <si>
    <t>Осадчук Олександр Васильович</t>
  </si>
  <si>
    <t>ст. майстер</t>
  </si>
  <si>
    <t>067-409-46-92; leshoz.bc@ukr.net</t>
  </si>
  <si>
    <t>Бучанський р-н, с. Стоянка, вул. Лісна, 15</t>
  </si>
  <si>
    <t>Сивокінь Констянтин Іванович</t>
  </si>
  <si>
    <t>Броварський р-н, с. Дернівка, вул. Польова, 8</t>
  </si>
  <si>
    <t>Бруй Василь Олександрович</t>
  </si>
  <si>
    <t>Бакун Констянтин Олексійович</t>
  </si>
  <si>
    <t>Бобик Михайло Михайлович</t>
  </si>
  <si>
    <t>Бориспільський р-н, с. Дівички ,вул. Дружби 173</t>
  </si>
  <si>
    <t>Степаненко Володимир Олексійович</t>
  </si>
  <si>
    <t>Броварський р-н,м.Березань ,вул. Артема 2</t>
  </si>
  <si>
    <t>Манов Олександр Васильович</t>
  </si>
  <si>
    <t>Бориспільський р-н, с. Студеники в.Кільцева 21</t>
  </si>
  <si>
    <t>Мазура Микола Миколайович</t>
  </si>
  <si>
    <t>Бориспільський р-н, м.Переяслав в.Дніпровська 71</t>
  </si>
  <si>
    <t>Сич Сергій Васильович</t>
  </si>
  <si>
    <t>Бориспільський р-н, с.Помоклі садиба лісництва</t>
  </si>
  <si>
    <t>Зінченко Василь Михайлович</t>
  </si>
  <si>
    <t>в.о. лісничого</t>
  </si>
  <si>
    <t xml:space="preserve"> borlis_zed@ukr.net; 0504153646</t>
  </si>
  <si>
    <t xml:space="preserve"> borlis_zed@ukr.net; 0503719065</t>
  </si>
  <si>
    <t>borlis_zed@ukr.net; 050559943</t>
  </si>
  <si>
    <t>borlis_zed@ukr.net; 0967959445</t>
  </si>
  <si>
    <t>borlis_zed@ukr.net; 0503718971</t>
  </si>
  <si>
    <t>borlis_zed@ukr.net; 0952749947</t>
  </si>
  <si>
    <t>borlis_zed@ukr.net; 0503718972</t>
  </si>
  <si>
    <t>borlis_zed@ukr.net; 0667212564</t>
  </si>
  <si>
    <t>borlis_zed@ukr.net; 0678394745</t>
  </si>
  <si>
    <t>смт. Іванків, вул. Поліська, 22</t>
  </si>
  <si>
    <t>Марчук Костянтинт Сергійович</t>
  </si>
  <si>
    <t>04591-5-18-40; ivankiv-lg@ukr.net</t>
  </si>
  <si>
    <t>смт. Макарів, вул. Соборна, 17/1 (контора лісгоспу)</t>
  </si>
  <si>
    <r>
      <t>Лук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янчук Галина Миколаївна</t>
    </r>
  </si>
  <si>
    <t>Орієнтовні терміни облаштування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</si>
</sst>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mmm/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8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9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5" fillId="47" borderId="13" applyNumberFormat="0" applyAlignment="0" applyProtection="0"/>
    <xf numFmtId="0" fontId="16" fillId="48" borderId="14" applyNumberFormat="0" applyAlignment="0" applyProtection="0"/>
    <xf numFmtId="0" fontId="16" fillId="48" borderId="1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7" fillId="0" borderId="19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54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201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/>
    </xf>
    <xf numFmtId="1" fontId="54" fillId="0" borderId="22" xfId="0" applyNumberFormat="1" applyFont="1" applyFill="1" applyBorder="1" applyAlignment="1">
      <alignment horizontal="center" vertical="center"/>
    </xf>
    <xf numFmtId="1" fontId="54" fillId="0" borderId="23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4" fillId="18" borderId="22" xfId="0" applyFont="1" applyFill="1" applyBorder="1" applyAlignment="1">
      <alignment horizontal="center" vertical="center"/>
    </xf>
    <xf numFmtId="0" fontId="54" fillId="18" borderId="31" xfId="0" applyFont="1" applyFill="1" applyBorder="1" applyAlignment="1">
      <alignment horizontal="center" vertical="center"/>
    </xf>
    <xf numFmtId="0" fontId="0" fillId="18" borderId="27" xfId="0" applyFill="1" applyBorder="1" applyAlignment="1">
      <alignment/>
    </xf>
    <xf numFmtId="201" fontId="54" fillId="18" borderId="27" xfId="0" applyNumberFormat="1" applyFont="1" applyFill="1" applyBorder="1" applyAlignment="1">
      <alignment horizontal="center" vertical="center"/>
    </xf>
    <xf numFmtId="0" fontId="59" fillId="18" borderId="0" xfId="0" applyFont="1" applyFill="1" applyAlignment="1">
      <alignment/>
    </xf>
    <xf numFmtId="0" fontId="54" fillId="18" borderId="0" xfId="0" applyFont="1" applyFill="1" applyBorder="1" applyAlignment="1">
      <alignment horizontal="center" vertical="center"/>
    </xf>
    <xf numFmtId="0" fontId="59" fillId="18" borderId="0" xfId="0" applyFont="1" applyFill="1" applyAlignment="1">
      <alignment horizontal="center"/>
    </xf>
    <xf numFmtId="0" fontId="0" fillId="18" borderId="0" xfId="0" applyFill="1" applyAlignment="1">
      <alignment/>
    </xf>
    <xf numFmtId="0" fontId="54" fillId="18" borderId="27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54" fillId="18" borderId="23" xfId="0" applyFont="1" applyFill="1" applyBorder="1" applyAlignment="1">
      <alignment horizontal="center" vertical="center"/>
    </xf>
    <xf numFmtId="1" fontId="54" fillId="18" borderId="23" xfId="0" applyNumberFormat="1" applyFont="1" applyFill="1" applyBorder="1" applyAlignment="1">
      <alignment horizontal="center" vertical="center"/>
    </xf>
    <xf numFmtId="0" fontId="54" fillId="18" borderId="32" xfId="0" applyFont="1" applyFill="1" applyBorder="1" applyAlignment="1">
      <alignment horizontal="center" vertical="center"/>
    </xf>
    <xf numFmtId="1" fontId="0" fillId="18" borderId="0" xfId="0" applyNumberFormat="1" applyFill="1" applyAlignment="1">
      <alignment/>
    </xf>
    <xf numFmtId="0" fontId="60" fillId="18" borderId="2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center"/>
    </xf>
    <xf numFmtId="14" fontId="25" fillId="0" borderId="34" xfId="0" applyNumberFormat="1" applyFont="1" applyFill="1" applyBorder="1" applyAlignment="1">
      <alignment horizontal="center" vertical="center"/>
    </xf>
    <xf numFmtId="14" fontId="25" fillId="0" borderId="35" xfId="0" applyNumberFormat="1" applyFont="1" applyFill="1" applyBorder="1" applyAlignment="1">
      <alignment horizontal="center" vertical="center"/>
    </xf>
    <xf numFmtId="14" fontId="25" fillId="0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14" fontId="25" fillId="0" borderId="26" xfId="0" applyNumberFormat="1" applyFont="1" applyFill="1" applyBorder="1" applyAlignment="1">
      <alignment horizontal="left" vertical="center"/>
    </xf>
    <xf numFmtId="14" fontId="25" fillId="0" borderId="35" xfId="0" applyNumberFormat="1" applyFont="1" applyFill="1" applyBorder="1" applyAlignment="1">
      <alignment horizontal="left" vertical="center"/>
    </xf>
    <xf numFmtId="14" fontId="25" fillId="0" borderId="31" xfId="0" applyNumberFormat="1" applyFont="1" applyFill="1" applyBorder="1" applyAlignment="1">
      <alignment horizontal="left" vertical="center"/>
    </xf>
    <xf numFmtId="14" fontId="25" fillId="0" borderId="36" xfId="0" applyNumberFormat="1" applyFont="1" applyFill="1" applyBorder="1" applyAlignment="1">
      <alignment horizontal="left" vertical="center"/>
    </xf>
    <xf numFmtId="14" fontId="25" fillId="0" borderId="37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14" fontId="25" fillId="0" borderId="38" xfId="0" applyNumberFormat="1" applyFont="1" applyFill="1" applyBorder="1" applyAlignment="1">
      <alignment horizontal="left" vertical="center"/>
    </xf>
    <xf numFmtId="14" fontId="25" fillId="0" borderId="38" xfId="0" applyNumberFormat="1" applyFont="1" applyFill="1" applyBorder="1" applyAlignment="1">
      <alignment horizontal="center" vertical="center"/>
    </xf>
    <xf numFmtId="14" fontId="25" fillId="0" borderId="39" xfId="0" applyNumberFormat="1" applyFont="1" applyFill="1" applyBorder="1" applyAlignment="1">
      <alignment horizontal="left" vertical="center"/>
    </xf>
    <xf numFmtId="14" fontId="25" fillId="0" borderId="39" xfId="0" applyNumberFormat="1" applyFont="1" applyFill="1" applyBorder="1" applyAlignment="1">
      <alignment horizontal="center" vertical="center"/>
    </xf>
    <xf numFmtId="14" fontId="25" fillId="0" borderId="40" xfId="0" applyNumberFormat="1" applyFont="1" applyFill="1" applyBorder="1" applyAlignment="1">
      <alignment horizontal="left" vertical="center"/>
    </xf>
    <xf numFmtId="14" fontId="25" fillId="0" borderId="40" xfId="0" applyNumberFormat="1" applyFont="1" applyFill="1" applyBorder="1" applyAlignment="1">
      <alignment horizontal="center" vertical="center"/>
    </xf>
    <xf numFmtId="14" fontId="25" fillId="0" borderId="25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left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14" fontId="25" fillId="0" borderId="47" xfId="0" applyNumberFormat="1" applyFont="1" applyFill="1" applyBorder="1" applyAlignment="1">
      <alignment horizontal="left" vertical="center"/>
    </xf>
    <xf numFmtId="14" fontId="25" fillId="0" borderId="34" xfId="0" applyNumberFormat="1" applyFont="1" applyFill="1" applyBorder="1" applyAlignment="1">
      <alignment horizontal="left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5" fillId="0" borderId="21" xfId="0" applyNumberFormat="1" applyFont="1" applyFill="1" applyBorder="1" applyAlignment="1">
      <alignment horizontal="left" vertical="center"/>
    </xf>
    <xf numFmtId="14" fontId="25" fillId="0" borderId="21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left" vertical="center" wrapText="1"/>
    </xf>
    <xf numFmtId="0" fontId="54" fillId="0" borderId="41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14" fontId="25" fillId="0" borderId="34" xfId="0" applyNumberFormat="1" applyFont="1" applyFill="1" applyBorder="1" applyAlignment="1">
      <alignment horizontal="center" vertical="center"/>
    </xf>
    <xf numFmtId="14" fontId="25" fillId="0" borderId="51" xfId="0" applyNumberFormat="1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54" fillId="0" borderId="50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14" fontId="54" fillId="0" borderId="34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54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5" fillId="0" borderId="5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center" vertical="center"/>
    </xf>
    <xf numFmtId="14" fontId="25" fillId="0" borderId="5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5" fillId="0" borderId="58" xfId="0" applyFont="1" applyFill="1" applyBorder="1" applyAlignment="1">
      <alignment horizontal="center" vertical="center"/>
    </xf>
    <xf numFmtId="14" fontId="25" fillId="0" borderId="58" xfId="0" applyNumberFormat="1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</cellXfs>
  <cellStyles count="132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2 2" xfId="101"/>
    <cellStyle name="Заголовок 2" xfId="102"/>
    <cellStyle name="Заголовок 2 2" xfId="103"/>
    <cellStyle name="Заголовок 2 2 2" xfId="104"/>
    <cellStyle name="Заголовок 3" xfId="105"/>
    <cellStyle name="Заголовок 3 2" xfId="106"/>
    <cellStyle name="Заголовок 3 2 2" xfId="107"/>
    <cellStyle name="Заголовок 4" xfId="108"/>
    <cellStyle name="Заголовок 4 2" xfId="109"/>
    <cellStyle name="Заголовок 4 2 2" xfId="110"/>
    <cellStyle name="Итог" xfId="111"/>
    <cellStyle name="Итог 2" xfId="112"/>
    <cellStyle name="Итог 2 2" xfId="113"/>
    <cellStyle name="Контрольная ячейка" xfId="114"/>
    <cellStyle name="Контрольная ячейка 2" xfId="115"/>
    <cellStyle name="Контрольная ячейка 2 2" xfId="116"/>
    <cellStyle name="Название" xfId="117"/>
    <cellStyle name="Название 2" xfId="118"/>
    <cellStyle name="Название 2 2" xfId="119"/>
    <cellStyle name="Нейтральный" xfId="120"/>
    <cellStyle name="Нейтральный 2" xfId="121"/>
    <cellStyle name="Нейтральный 2 2" xfId="122"/>
    <cellStyle name="Обычный 2" xfId="123"/>
    <cellStyle name="Followed Hyperlink" xfId="124"/>
    <cellStyle name="Плохой" xfId="125"/>
    <cellStyle name="Плохой 2" xfId="126"/>
    <cellStyle name="Плохой 2 2" xfId="127"/>
    <cellStyle name="Пояснение" xfId="128"/>
    <cellStyle name="Пояснение 2" xfId="129"/>
    <cellStyle name="Пояснение 2 2" xfId="130"/>
    <cellStyle name="Примечание" xfId="131"/>
    <cellStyle name="Примечание 2" xfId="132"/>
    <cellStyle name="Примечание 2 2" xfId="133"/>
    <cellStyle name="Percent" xfId="134"/>
    <cellStyle name="Связанная ячейка" xfId="135"/>
    <cellStyle name="Связанная ячейка 2" xfId="136"/>
    <cellStyle name="Связанная ячейка 2 2" xfId="137"/>
    <cellStyle name="Текст предупреждения" xfId="138"/>
    <cellStyle name="Текст предупреждения 2" xfId="139"/>
    <cellStyle name="Текст предупреждения 2 2" xfId="140"/>
    <cellStyle name="Comma" xfId="141"/>
    <cellStyle name="Comma [0]" xfId="142"/>
    <cellStyle name="Хороший" xfId="143"/>
    <cellStyle name="Хороший 2" xfId="144"/>
    <cellStyle name="Хороший 2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G34"/>
  <sheetViews>
    <sheetView tabSelected="1" zoomScale="60" zoomScaleNormal="60" zoomScaleSheetLayoutView="50" zoomScalePageLayoutView="0" workbookViewId="0" topLeftCell="A1">
      <selection activeCell="M8" sqref="M8"/>
    </sheetView>
  </sheetViews>
  <sheetFormatPr defaultColWidth="9.140625" defaultRowHeight="15"/>
  <cols>
    <col min="1" max="1" width="39.00390625" style="57" customWidth="1"/>
    <col min="2" max="2" width="27.28125" style="46" customWidth="1"/>
    <col min="3" max="3" width="24.421875" style="46" customWidth="1"/>
    <col min="4" max="4" width="68.28125" style="57" customWidth="1"/>
    <col min="5" max="5" width="45.00390625" style="46" customWidth="1"/>
    <col min="6" max="6" width="43.00390625" style="46" customWidth="1"/>
    <col min="7" max="7" width="48.28125" style="46" customWidth="1"/>
    <col min="8" max="16384" width="9.140625" style="46" customWidth="1"/>
  </cols>
  <sheetData>
    <row r="1" spans="1:7" ht="25.5">
      <c r="A1" s="105" t="s">
        <v>10</v>
      </c>
      <c r="B1" s="105"/>
      <c r="C1" s="105"/>
      <c r="D1" s="105"/>
      <c r="E1" s="105"/>
      <c r="F1" s="105"/>
      <c r="G1" s="105"/>
    </row>
    <row r="2" spans="1:7" ht="25.5">
      <c r="A2" s="105" t="s">
        <v>60</v>
      </c>
      <c r="B2" s="105"/>
      <c r="C2" s="105"/>
      <c r="D2" s="105"/>
      <c r="E2" s="105"/>
      <c r="F2" s="105"/>
      <c r="G2" s="105"/>
    </row>
    <row r="3" spans="1:7" ht="35.25" customHeight="1" thickBot="1">
      <c r="A3" s="106" t="s">
        <v>79</v>
      </c>
      <c r="B3" s="106"/>
      <c r="C3" s="106"/>
      <c r="D3" s="106"/>
      <c r="E3" s="106"/>
      <c r="F3" s="106"/>
      <c r="G3" s="106"/>
    </row>
    <row r="4" spans="1:7" ht="105" customHeight="1" thickBot="1">
      <c r="A4" s="47" t="s">
        <v>7</v>
      </c>
      <c r="B4" s="48" t="s">
        <v>34</v>
      </c>
      <c r="C4" s="48" t="s">
        <v>121</v>
      </c>
      <c r="D4" s="48" t="s">
        <v>30</v>
      </c>
      <c r="E4" s="48" t="s">
        <v>31</v>
      </c>
      <c r="F4" s="48" t="s">
        <v>32</v>
      </c>
      <c r="G4" s="49" t="s">
        <v>33</v>
      </c>
    </row>
    <row r="5" spans="1:7" s="82" customFormat="1" ht="27.75" customHeight="1">
      <c r="A5" s="94" t="s">
        <v>12</v>
      </c>
      <c r="B5" s="96">
        <v>2</v>
      </c>
      <c r="C5" s="98">
        <v>44900</v>
      </c>
      <c r="D5" s="85" t="s">
        <v>36</v>
      </c>
      <c r="E5" s="81" t="s">
        <v>84</v>
      </c>
      <c r="F5" s="81" t="s">
        <v>57</v>
      </c>
      <c r="G5" s="86" t="s">
        <v>85</v>
      </c>
    </row>
    <row r="6" spans="1:7" ht="29.25" customHeight="1" thickBot="1">
      <c r="A6" s="95"/>
      <c r="B6" s="97"/>
      <c r="C6" s="97"/>
      <c r="D6" s="83" t="s">
        <v>86</v>
      </c>
      <c r="E6" s="84" t="s">
        <v>87</v>
      </c>
      <c r="F6" s="84" t="s">
        <v>88</v>
      </c>
      <c r="G6" s="75" t="s">
        <v>89</v>
      </c>
    </row>
    <row r="7" spans="1:7" ht="29.25" customHeight="1">
      <c r="A7" s="100" t="s">
        <v>13</v>
      </c>
      <c r="B7" s="101">
        <v>3</v>
      </c>
      <c r="C7" s="102">
        <v>44900</v>
      </c>
      <c r="D7" s="61" t="s">
        <v>42</v>
      </c>
      <c r="E7" s="102" t="s">
        <v>71</v>
      </c>
      <c r="F7" s="102" t="s">
        <v>56</v>
      </c>
      <c r="G7" s="103" t="s">
        <v>66</v>
      </c>
    </row>
    <row r="8" spans="1:7" ht="29.25" customHeight="1">
      <c r="A8" s="100"/>
      <c r="B8" s="101"/>
      <c r="C8" s="102"/>
      <c r="D8" s="61" t="s">
        <v>54</v>
      </c>
      <c r="E8" s="102"/>
      <c r="F8" s="102"/>
      <c r="G8" s="103"/>
    </row>
    <row r="9" spans="1:7" ht="29.25" customHeight="1" thickBot="1">
      <c r="A9" s="89"/>
      <c r="B9" s="91"/>
      <c r="C9" s="93"/>
      <c r="D9" s="62" t="s">
        <v>53</v>
      </c>
      <c r="E9" s="93"/>
      <c r="F9" s="93"/>
      <c r="G9" s="104"/>
    </row>
    <row r="10" spans="1:7" ht="29.25" customHeight="1" thickBot="1">
      <c r="A10" s="111" t="s">
        <v>14</v>
      </c>
      <c r="B10" s="112">
        <v>9</v>
      </c>
      <c r="C10" s="113">
        <v>44902</v>
      </c>
      <c r="D10" s="65" t="s">
        <v>92</v>
      </c>
      <c r="E10" s="66" t="s">
        <v>73</v>
      </c>
      <c r="F10" s="66" t="s">
        <v>35</v>
      </c>
      <c r="G10" s="76" t="s">
        <v>107</v>
      </c>
    </row>
    <row r="11" spans="1:7" ht="29.25" customHeight="1" thickBot="1">
      <c r="A11" s="111"/>
      <c r="B11" s="112"/>
      <c r="C11" s="113"/>
      <c r="D11" s="67" t="s">
        <v>39</v>
      </c>
      <c r="E11" s="68" t="s">
        <v>93</v>
      </c>
      <c r="F11" s="68" t="s">
        <v>35</v>
      </c>
      <c r="G11" s="87" t="s">
        <v>108</v>
      </c>
    </row>
    <row r="12" spans="1:7" ht="29.25" customHeight="1" thickBot="1">
      <c r="A12" s="111"/>
      <c r="B12" s="112"/>
      <c r="C12" s="113"/>
      <c r="D12" s="67" t="s">
        <v>40</v>
      </c>
      <c r="E12" s="68" t="s">
        <v>94</v>
      </c>
      <c r="F12" s="68" t="s">
        <v>35</v>
      </c>
      <c r="G12" s="87" t="s">
        <v>109</v>
      </c>
    </row>
    <row r="13" spans="1:7" ht="29.25" customHeight="1" thickBot="1">
      <c r="A13" s="111"/>
      <c r="B13" s="112"/>
      <c r="C13" s="113"/>
      <c r="D13" s="67" t="s">
        <v>41</v>
      </c>
      <c r="E13" s="68" t="s">
        <v>95</v>
      </c>
      <c r="F13" s="68" t="s">
        <v>35</v>
      </c>
      <c r="G13" s="87" t="s">
        <v>110</v>
      </c>
    </row>
    <row r="14" spans="1:7" ht="29.25" customHeight="1" thickBot="1">
      <c r="A14" s="111"/>
      <c r="B14" s="112"/>
      <c r="C14" s="113"/>
      <c r="D14" s="67" t="s">
        <v>96</v>
      </c>
      <c r="E14" s="68" t="s">
        <v>97</v>
      </c>
      <c r="F14" s="68" t="s">
        <v>35</v>
      </c>
      <c r="G14" s="87" t="s">
        <v>111</v>
      </c>
    </row>
    <row r="15" spans="1:7" ht="29.25" customHeight="1" thickBot="1">
      <c r="A15" s="111"/>
      <c r="B15" s="112"/>
      <c r="C15" s="113"/>
      <c r="D15" s="67" t="s">
        <v>98</v>
      </c>
      <c r="E15" s="68" t="s">
        <v>99</v>
      </c>
      <c r="F15" s="68" t="s">
        <v>35</v>
      </c>
      <c r="G15" s="87" t="s">
        <v>112</v>
      </c>
    </row>
    <row r="16" spans="1:7" ht="29.25" customHeight="1" thickBot="1">
      <c r="A16" s="111"/>
      <c r="B16" s="112"/>
      <c r="C16" s="113"/>
      <c r="D16" s="67" t="s">
        <v>100</v>
      </c>
      <c r="E16" s="68" t="s">
        <v>101</v>
      </c>
      <c r="F16" s="68" t="s">
        <v>35</v>
      </c>
      <c r="G16" s="77" t="s">
        <v>113</v>
      </c>
    </row>
    <row r="17" spans="1:7" ht="29.25" customHeight="1" thickBot="1">
      <c r="A17" s="111"/>
      <c r="B17" s="112"/>
      <c r="C17" s="113"/>
      <c r="D17" s="67" t="s">
        <v>102</v>
      </c>
      <c r="E17" s="68" t="s">
        <v>103</v>
      </c>
      <c r="F17" s="68" t="s">
        <v>35</v>
      </c>
      <c r="G17" s="77" t="s">
        <v>114</v>
      </c>
    </row>
    <row r="18" spans="1:7" ht="29.25" customHeight="1" thickBot="1">
      <c r="A18" s="111"/>
      <c r="B18" s="112"/>
      <c r="C18" s="113"/>
      <c r="D18" s="69" t="s">
        <v>104</v>
      </c>
      <c r="E18" s="70" t="s">
        <v>105</v>
      </c>
      <c r="F18" s="70" t="s">
        <v>106</v>
      </c>
      <c r="G18" s="78" t="s">
        <v>115</v>
      </c>
    </row>
    <row r="19" spans="1:7" ht="29.25" customHeight="1" thickBot="1">
      <c r="A19" s="52" t="s">
        <v>17</v>
      </c>
      <c r="B19" s="53">
        <v>1</v>
      </c>
      <c r="C19" s="54">
        <v>44900</v>
      </c>
      <c r="D19" s="60" t="s">
        <v>43</v>
      </c>
      <c r="E19" s="54" t="s">
        <v>50</v>
      </c>
      <c r="F19" s="54" t="s">
        <v>59</v>
      </c>
      <c r="G19" s="73" t="s">
        <v>67</v>
      </c>
    </row>
    <row r="20" spans="1:7" ht="30" customHeight="1" thickBot="1">
      <c r="A20" s="52" t="s">
        <v>15</v>
      </c>
      <c r="B20" s="53">
        <v>1</v>
      </c>
      <c r="C20" s="54">
        <v>44902</v>
      </c>
      <c r="D20" s="80" t="s">
        <v>44</v>
      </c>
      <c r="E20" s="54" t="s">
        <v>76</v>
      </c>
      <c r="F20" s="54" t="s">
        <v>58</v>
      </c>
      <c r="G20" s="73" t="s">
        <v>77</v>
      </c>
    </row>
    <row r="21" spans="1:7" ht="27.75" customHeight="1" thickBot="1">
      <c r="A21" s="58" t="s">
        <v>16</v>
      </c>
      <c r="B21" s="50">
        <v>1</v>
      </c>
      <c r="C21" s="71">
        <v>44901</v>
      </c>
      <c r="D21" s="64" t="s">
        <v>116</v>
      </c>
      <c r="E21" s="63" t="s">
        <v>117</v>
      </c>
      <c r="F21" s="51" t="s">
        <v>56</v>
      </c>
      <c r="G21" s="72" t="s">
        <v>118</v>
      </c>
    </row>
    <row r="22" spans="1:7" ht="18.75" customHeight="1">
      <c r="A22" s="108" t="s">
        <v>18</v>
      </c>
      <c r="B22" s="109">
        <v>4</v>
      </c>
      <c r="C22" s="107">
        <v>44902</v>
      </c>
      <c r="D22" s="67" t="s">
        <v>90</v>
      </c>
      <c r="E22" s="107" t="s">
        <v>91</v>
      </c>
      <c r="F22" s="110" t="s">
        <v>78</v>
      </c>
      <c r="G22" s="99" t="s">
        <v>61</v>
      </c>
    </row>
    <row r="23" spans="1:7" ht="29.25" customHeight="1">
      <c r="A23" s="108"/>
      <c r="B23" s="109"/>
      <c r="C23" s="107"/>
      <c r="D23" s="67" t="s">
        <v>46</v>
      </c>
      <c r="E23" s="107"/>
      <c r="F23" s="110"/>
      <c r="G23" s="99"/>
    </row>
    <row r="24" spans="1:7" ht="29.25" customHeight="1">
      <c r="A24" s="108"/>
      <c r="B24" s="109"/>
      <c r="C24" s="107"/>
      <c r="D24" s="67" t="s">
        <v>47</v>
      </c>
      <c r="E24" s="107"/>
      <c r="F24" s="110"/>
      <c r="G24" s="99"/>
    </row>
    <row r="25" spans="1:7" ht="29.25" customHeight="1" thickBot="1">
      <c r="A25" s="108"/>
      <c r="B25" s="109"/>
      <c r="C25" s="107"/>
      <c r="D25" s="79" t="s">
        <v>45</v>
      </c>
      <c r="E25" s="107"/>
      <c r="F25" s="110"/>
      <c r="G25" s="99"/>
    </row>
    <row r="26" spans="1:7" ht="29.25" customHeight="1" thickBot="1">
      <c r="A26" s="58" t="s">
        <v>19</v>
      </c>
      <c r="B26" s="50">
        <v>1</v>
      </c>
      <c r="C26" s="71">
        <v>44901</v>
      </c>
      <c r="D26" s="64" t="s">
        <v>72</v>
      </c>
      <c r="E26" s="63" t="s">
        <v>74</v>
      </c>
      <c r="F26" s="51" t="s">
        <v>35</v>
      </c>
      <c r="G26" s="72" t="s">
        <v>75</v>
      </c>
    </row>
    <row r="27" spans="1:7" ht="29.25" customHeight="1">
      <c r="A27" s="100" t="s">
        <v>20</v>
      </c>
      <c r="B27" s="101">
        <v>4</v>
      </c>
      <c r="C27" s="102">
        <v>44901</v>
      </c>
      <c r="D27" s="61" t="s">
        <v>119</v>
      </c>
      <c r="E27" s="102" t="s">
        <v>120</v>
      </c>
      <c r="F27" s="102" t="s">
        <v>57</v>
      </c>
      <c r="G27" s="103" t="s">
        <v>62</v>
      </c>
    </row>
    <row r="28" spans="1:7" ht="29.25" customHeight="1">
      <c r="A28" s="100"/>
      <c r="B28" s="101"/>
      <c r="C28" s="102"/>
      <c r="D28" s="61" t="s">
        <v>70</v>
      </c>
      <c r="E28" s="102"/>
      <c r="F28" s="102"/>
      <c r="G28" s="103"/>
    </row>
    <row r="29" spans="1:7" ht="29.25" customHeight="1">
      <c r="A29" s="100"/>
      <c r="B29" s="101"/>
      <c r="C29" s="102"/>
      <c r="D29" s="61" t="s">
        <v>68</v>
      </c>
      <c r="E29" s="102"/>
      <c r="F29" s="102"/>
      <c r="G29" s="103"/>
    </row>
    <row r="30" spans="1:7" ht="29.25" customHeight="1" thickBot="1">
      <c r="A30" s="89"/>
      <c r="B30" s="91"/>
      <c r="C30" s="93"/>
      <c r="D30" s="62" t="s">
        <v>69</v>
      </c>
      <c r="E30" s="93"/>
      <c r="F30" s="93"/>
      <c r="G30" s="104"/>
    </row>
    <row r="31" spans="1:7" ht="29.25" customHeight="1" thickBot="1">
      <c r="A31" s="58" t="s">
        <v>21</v>
      </c>
      <c r="B31" s="50">
        <v>1</v>
      </c>
      <c r="C31" s="71">
        <v>44900</v>
      </c>
      <c r="D31" s="59" t="s">
        <v>48</v>
      </c>
      <c r="E31" s="51" t="s">
        <v>51</v>
      </c>
      <c r="F31" s="51" t="s">
        <v>56</v>
      </c>
      <c r="G31" s="72" t="s">
        <v>63</v>
      </c>
    </row>
    <row r="32" spans="1:7" ht="29.25" customHeight="1" thickBot="1">
      <c r="A32" s="58" t="s">
        <v>80</v>
      </c>
      <c r="B32" s="50">
        <v>1</v>
      </c>
      <c r="C32" s="71">
        <v>44901</v>
      </c>
      <c r="D32" s="59" t="s">
        <v>81</v>
      </c>
      <c r="E32" s="51" t="s">
        <v>82</v>
      </c>
      <c r="F32" s="51" t="s">
        <v>56</v>
      </c>
      <c r="G32" s="72" t="s">
        <v>83</v>
      </c>
    </row>
    <row r="33" spans="1:7" ht="29.25" customHeight="1">
      <c r="A33" s="88" t="s">
        <v>22</v>
      </c>
      <c r="B33" s="90">
        <v>2</v>
      </c>
      <c r="C33" s="92">
        <v>44900</v>
      </c>
      <c r="D33" s="60" t="s">
        <v>49</v>
      </c>
      <c r="E33" s="55" t="s">
        <v>37</v>
      </c>
      <c r="F33" s="55" t="s">
        <v>55</v>
      </c>
      <c r="G33" s="74" t="s">
        <v>64</v>
      </c>
    </row>
    <row r="34" spans="1:7" ht="29.25" customHeight="1" thickBot="1">
      <c r="A34" s="89"/>
      <c r="B34" s="91"/>
      <c r="C34" s="93"/>
      <c r="D34" s="62" t="s">
        <v>52</v>
      </c>
      <c r="E34" s="56" t="s">
        <v>38</v>
      </c>
      <c r="F34" s="56" t="s">
        <v>35</v>
      </c>
      <c r="G34" s="75" t="s">
        <v>65</v>
      </c>
    </row>
  </sheetData>
  <sheetProtection/>
  <mergeCells count="30">
    <mergeCell ref="F22:F25"/>
    <mergeCell ref="C22:C25"/>
    <mergeCell ref="A10:A18"/>
    <mergeCell ref="B10:B18"/>
    <mergeCell ref="C10:C18"/>
    <mergeCell ref="A1:G1"/>
    <mergeCell ref="A2:G2"/>
    <mergeCell ref="A3:G3"/>
    <mergeCell ref="A7:A9"/>
    <mergeCell ref="E7:E9"/>
    <mergeCell ref="B7:B9"/>
    <mergeCell ref="C7:C9"/>
    <mergeCell ref="F7:F9"/>
    <mergeCell ref="G7:G9"/>
    <mergeCell ref="G22:G25"/>
    <mergeCell ref="A27:A30"/>
    <mergeCell ref="B27:B30"/>
    <mergeCell ref="C27:C30"/>
    <mergeCell ref="E27:E30"/>
    <mergeCell ref="F27:F30"/>
    <mergeCell ref="G27:G30"/>
    <mergeCell ref="E22:E25"/>
    <mergeCell ref="A22:A25"/>
    <mergeCell ref="B22:B25"/>
    <mergeCell ref="A33:A34"/>
    <mergeCell ref="B33:B34"/>
    <mergeCell ref="C33:C34"/>
    <mergeCell ref="A5:A6"/>
    <mergeCell ref="B5:B6"/>
    <mergeCell ref="C5:C6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6"/>
  <sheetViews>
    <sheetView zoomScale="60" zoomScaleNormal="60" zoomScalePageLayoutView="0" workbookViewId="0" topLeftCell="A1">
      <selection activeCell="O14" sqref="O14"/>
    </sheetView>
  </sheetViews>
  <sheetFormatPr defaultColWidth="9.140625" defaultRowHeight="15"/>
  <cols>
    <col min="1" max="1" width="28.7109375" style="6" customWidth="1"/>
    <col min="2" max="2" width="16.28125" style="6" customWidth="1"/>
    <col min="3" max="3" width="15.421875" style="6" customWidth="1"/>
    <col min="4" max="4" width="36.7109375" style="6" customWidth="1"/>
    <col min="5" max="5" width="18.28125" style="6" customWidth="1"/>
    <col min="6" max="6" width="18.421875" style="6" customWidth="1"/>
    <col min="7" max="7" width="27.28125" style="6" customWidth="1"/>
    <col min="8" max="9" width="20.421875" style="6" customWidth="1"/>
    <col min="10" max="10" width="11.140625" style="6" customWidth="1"/>
    <col min="11" max="13" width="9.140625" style="6" customWidth="1"/>
    <col min="14" max="14" width="10.140625" style="6" bestFit="1" customWidth="1"/>
    <col min="15" max="15" width="9.140625" style="6" customWidth="1"/>
    <col min="16" max="16" width="10.140625" style="6" bestFit="1" customWidth="1"/>
    <col min="17" max="16384" width="9.140625" style="6" customWidth="1"/>
  </cols>
  <sheetData>
    <row r="2" spans="1:8" ht="18.75">
      <c r="A2" s="119" t="s">
        <v>10</v>
      </c>
      <c r="B2" s="119"/>
      <c r="C2" s="119"/>
      <c r="D2" s="119"/>
      <c r="E2" s="119"/>
      <c r="F2" s="119"/>
      <c r="G2" s="119"/>
      <c r="H2" s="19"/>
    </row>
    <row r="3" spans="1:8" ht="18.75">
      <c r="A3" s="119" t="s">
        <v>11</v>
      </c>
      <c r="B3" s="119"/>
      <c r="C3" s="119"/>
      <c r="D3" s="119"/>
      <c r="E3" s="119"/>
      <c r="F3" s="119"/>
      <c r="G3" s="119"/>
      <c r="H3" s="19"/>
    </row>
    <row r="4" spans="1:17" ht="18.75">
      <c r="A4" s="120" t="s">
        <v>29</v>
      </c>
      <c r="B4" s="119"/>
      <c r="C4" s="119"/>
      <c r="D4" s="119"/>
      <c r="E4" s="119"/>
      <c r="F4" s="119"/>
      <c r="G4" s="119"/>
      <c r="H4" s="19"/>
      <c r="O4" s="6">
        <v>564</v>
      </c>
      <c r="Q4" s="6">
        <v>782</v>
      </c>
    </row>
    <row r="5" ht="15.75" thickBot="1"/>
    <row r="6" spans="1:9" ht="39" customHeight="1">
      <c r="A6" s="94" t="s">
        <v>7</v>
      </c>
      <c r="B6" s="114" t="s">
        <v>0</v>
      </c>
      <c r="C6" s="115"/>
      <c r="D6" s="96" t="s">
        <v>9</v>
      </c>
      <c r="E6" s="114" t="s">
        <v>3</v>
      </c>
      <c r="F6" s="115"/>
      <c r="G6" s="116" t="s">
        <v>6</v>
      </c>
      <c r="H6" s="114" t="s">
        <v>28</v>
      </c>
      <c r="I6" s="115"/>
    </row>
    <row r="7" spans="1:9" ht="55.5" customHeight="1" thickBot="1">
      <c r="A7" s="95"/>
      <c r="B7" s="7" t="s">
        <v>1</v>
      </c>
      <c r="C7" s="7" t="s">
        <v>2</v>
      </c>
      <c r="D7" s="97"/>
      <c r="E7" s="8" t="s">
        <v>4</v>
      </c>
      <c r="F7" s="8" t="s">
        <v>5</v>
      </c>
      <c r="G7" s="117"/>
      <c r="H7" s="7" t="s">
        <v>1</v>
      </c>
      <c r="I7" s="7" t="s">
        <v>2</v>
      </c>
    </row>
    <row r="8" spans="1:23" s="38" customFormat="1" ht="21">
      <c r="A8" s="1" t="s">
        <v>12</v>
      </c>
      <c r="B8" s="31">
        <v>1335</v>
      </c>
      <c r="C8" s="31">
        <v>68390</v>
      </c>
      <c r="D8" s="31">
        <v>3</v>
      </c>
      <c r="E8" s="31" t="s">
        <v>27</v>
      </c>
      <c r="F8" s="31">
        <f>K8-B8-G8-D8</f>
        <v>762</v>
      </c>
      <c r="G8" s="32">
        <v>0</v>
      </c>
      <c r="H8" s="39">
        <v>7</v>
      </c>
      <c r="I8" s="34">
        <f>K8*H8</f>
        <v>14700</v>
      </c>
      <c r="J8" s="35">
        <v>1000</v>
      </c>
      <c r="K8" s="36">
        <v>2100</v>
      </c>
      <c r="L8" s="37">
        <f>B8-B32</f>
        <v>1186</v>
      </c>
      <c r="N8" s="44">
        <v>64.26979472140762</v>
      </c>
      <c r="O8" s="38">
        <v>426</v>
      </c>
      <c r="P8" s="44">
        <v>27378.932551319645</v>
      </c>
      <c r="Q8" s="38">
        <v>85</v>
      </c>
      <c r="R8" s="38">
        <v>4420</v>
      </c>
      <c r="S8" s="38">
        <v>511</v>
      </c>
      <c r="T8" s="38">
        <v>31799</v>
      </c>
      <c r="V8" s="38">
        <v>914</v>
      </c>
      <c r="W8" s="38">
        <f>B8-V8</f>
        <v>421</v>
      </c>
    </row>
    <row r="9" spans="1:23" s="38" customFormat="1" ht="21">
      <c r="A9" s="1" t="s">
        <v>13</v>
      </c>
      <c r="B9" s="40">
        <v>493</v>
      </c>
      <c r="C9" s="40">
        <v>26149</v>
      </c>
      <c r="D9" s="31">
        <v>20</v>
      </c>
      <c r="E9" s="31">
        <f aca="true" t="shared" si="0" ref="E9:E21">J9-B9</f>
        <v>7</v>
      </c>
      <c r="F9" s="31">
        <f aca="true" t="shared" si="1" ref="F9:F21">K9-B9-G9-D9</f>
        <v>2087</v>
      </c>
      <c r="G9" s="32">
        <v>0</v>
      </c>
      <c r="H9" s="39">
        <v>10</v>
      </c>
      <c r="I9" s="34">
        <f aca="true" t="shared" si="2" ref="I9:I21">K9*H9</f>
        <v>26000</v>
      </c>
      <c r="J9" s="35">
        <v>500</v>
      </c>
      <c r="K9" s="36">
        <v>2600</v>
      </c>
      <c r="L9" s="37">
        <f aca="true" t="shared" si="3" ref="L9:L21">B9-B33</f>
        <v>322</v>
      </c>
      <c r="N9" s="44">
        <v>52</v>
      </c>
      <c r="P9" s="44"/>
      <c r="Q9" s="38">
        <v>40</v>
      </c>
      <c r="R9" s="38">
        <v>2080</v>
      </c>
      <c r="S9" s="38">
        <v>252</v>
      </c>
      <c r="T9" s="38">
        <v>13104</v>
      </c>
      <c r="V9" s="38">
        <v>432</v>
      </c>
      <c r="W9" s="38">
        <f aca="true" t="shared" si="4" ref="W9:W21">B9-V9</f>
        <v>61</v>
      </c>
    </row>
    <row r="10" spans="1:23" s="38" customFormat="1" ht="21">
      <c r="A10" s="2" t="s">
        <v>14</v>
      </c>
      <c r="B10" s="31">
        <v>762</v>
      </c>
      <c r="C10" s="31">
        <v>42600</v>
      </c>
      <c r="D10" s="31">
        <v>0</v>
      </c>
      <c r="E10" s="31" t="s">
        <v>27</v>
      </c>
      <c r="F10" s="31">
        <f t="shared" si="1"/>
        <v>6778</v>
      </c>
      <c r="G10" s="32">
        <v>60</v>
      </c>
      <c r="H10" s="39">
        <v>120</v>
      </c>
      <c r="I10" s="34">
        <f t="shared" si="2"/>
        <v>912000</v>
      </c>
      <c r="J10" s="35">
        <v>600</v>
      </c>
      <c r="K10" s="36">
        <v>7600</v>
      </c>
      <c r="L10" s="37">
        <f t="shared" si="3"/>
        <v>412</v>
      </c>
      <c r="N10" s="44">
        <v>53.56887755102041</v>
      </c>
      <c r="O10" s="38">
        <v>466</v>
      </c>
      <c r="P10" s="44">
        <v>24963.09693877551</v>
      </c>
      <c r="Q10" s="38">
        <v>80</v>
      </c>
      <c r="R10" s="38">
        <v>4160</v>
      </c>
      <c r="S10" s="38">
        <v>546</v>
      </c>
      <c r="T10" s="38">
        <v>29123</v>
      </c>
      <c r="V10" s="38">
        <v>765</v>
      </c>
      <c r="W10" s="38">
        <f t="shared" si="4"/>
        <v>-3</v>
      </c>
    </row>
    <row r="11" spans="1:23" s="38" customFormat="1" ht="21">
      <c r="A11" s="2" t="s">
        <v>17</v>
      </c>
      <c r="B11" s="31">
        <v>52</v>
      </c>
      <c r="C11" s="31">
        <v>2687</v>
      </c>
      <c r="D11" s="31">
        <v>0</v>
      </c>
      <c r="E11" s="31">
        <f t="shared" si="0"/>
        <v>2948</v>
      </c>
      <c r="F11" s="31">
        <f t="shared" si="1"/>
        <v>4048</v>
      </c>
      <c r="G11" s="32">
        <v>0</v>
      </c>
      <c r="H11" s="33"/>
      <c r="I11" s="34">
        <f t="shared" si="2"/>
        <v>0</v>
      </c>
      <c r="J11" s="35">
        <v>3000</v>
      </c>
      <c r="K11" s="36">
        <v>4100</v>
      </c>
      <c r="L11" s="37">
        <f t="shared" si="3"/>
        <v>46</v>
      </c>
      <c r="N11" s="44">
        <v>52</v>
      </c>
      <c r="O11" s="38">
        <v>16</v>
      </c>
      <c r="P11" s="44">
        <v>832</v>
      </c>
      <c r="Q11" s="38">
        <v>7</v>
      </c>
      <c r="R11" s="38">
        <v>364</v>
      </c>
      <c r="S11" s="38">
        <v>23</v>
      </c>
      <c r="T11" s="38">
        <v>1196</v>
      </c>
      <c r="V11" s="38">
        <v>51</v>
      </c>
      <c r="W11" s="38">
        <f t="shared" si="4"/>
        <v>1</v>
      </c>
    </row>
    <row r="12" spans="1:23" s="38" customFormat="1" ht="21">
      <c r="A12" s="2" t="s">
        <v>15</v>
      </c>
      <c r="B12" s="31">
        <v>676</v>
      </c>
      <c r="C12" s="31">
        <v>31372</v>
      </c>
      <c r="D12" s="31">
        <v>0</v>
      </c>
      <c r="E12" s="31">
        <f t="shared" si="0"/>
        <v>324</v>
      </c>
      <c r="F12" s="31">
        <f t="shared" si="1"/>
        <v>3424</v>
      </c>
      <c r="G12" s="32">
        <v>0</v>
      </c>
      <c r="H12" s="39">
        <v>28</v>
      </c>
      <c r="I12" s="34">
        <f t="shared" si="2"/>
        <v>114800</v>
      </c>
      <c r="J12" s="35">
        <v>1000</v>
      </c>
      <c r="K12" s="36">
        <v>4100</v>
      </c>
      <c r="L12" s="37">
        <f t="shared" si="3"/>
        <v>323</v>
      </c>
      <c r="N12" s="44">
        <v>42.844192634560905</v>
      </c>
      <c r="O12" s="38">
        <v>413</v>
      </c>
      <c r="P12" s="44">
        <v>17694.651558073652</v>
      </c>
      <c r="Q12" s="38">
        <v>85</v>
      </c>
      <c r="R12" s="38">
        <v>4420</v>
      </c>
      <c r="S12" s="38">
        <v>498</v>
      </c>
      <c r="T12" s="38">
        <v>22115</v>
      </c>
      <c r="V12" s="38">
        <v>645</v>
      </c>
      <c r="W12" s="38">
        <f t="shared" si="4"/>
        <v>31</v>
      </c>
    </row>
    <row r="13" spans="1:23" s="38" customFormat="1" ht="21">
      <c r="A13" s="2" t="s">
        <v>16</v>
      </c>
      <c r="B13" s="45">
        <v>108</v>
      </c>
      <c r="C13" s="31">
        <v>4076</v>
      </c>
      <c r="D13" s="31">
        <v>0</v>
      </c>
      <c r="E13" s="31" t="s">
        <v>27</v>
      </c>
      <c r="F13" s="31">
        <f t="shared" si="1"/>
        <v>3992</v>
      </c>
      <c r="G13" s="32">
        <v>0</v>
      </c>
      <c r="H13" s="33"/>
      <c r="I13" s="34">
        <f t="shared" si="2"/>
        <v>0</v>
      </c>
      <c r="J13" s="35"/>
      <c r="K13" s="36">
        <v>4100</v>
      </c>
      <c r="L13" s="37">
        <f t="shared" si="3"/>
        <v>39</v>
      </c>
      <c r="N13" s="44">
        <v>37.30434782608695</v>
      </c>
      <c r="O13" s="38">
        <v>79</v>
      </c>
      <c r="P13" s="44">
        <v>2947.0434782608695</v>
      </c>
      <c r="Q13" s="38">
        <v>16</v>
      </c>
      <c r="R13" s="38">
        <v>832</v>
      </c>
      <c r="S13" s="38">
        <v>95</v>
      </c>
      <c r="T13" s="38">
        <v>3779</v>
      </c>
      <c r="V13" s="38">
        <v>108</v>
      </c>
      <c r="W13" s="38">
        <f t="shared" si="4"/>
        <v>0</v>
      </c>
    </row>
    <row r="14" spans="1:23" s="38" customFormat="1" ht="21">
      <c r="A14" s="2" t="s">
        <v>18</v>
      </c>
      <c r="B14" s="45">
        <v>1481</v>
      </c>
      <c r="C14" s="31">
        <v>66313</v>
      </c>
      <c r="D14" s="31">
        <v>0</v>
      </c>
      <c r="E14" s="31" t="s">
        <v>27</v>
      </c>
      <c r="F14" s="31">
        <f t="shared" si="1"/>
        <v>519</v>
      </c>
      <c r="G14" s="32">
        <v>0</v>
      </c>
      <c r="H14" s="39">
        <v>38</v>
      </c>
      <c r="I14" s="34">
        <f t="shared" si="2"/>
        <v>76000</v>
      </c>
      <c r="J14" s="35">
        <v>600</v>
      </c>
      <c r="K14" s="36">
        <v>2000</v>
      </c>
      <c r="L14" s="37">
        <f t="shared" si="3"/>
        <v>668</v>
      </c>
      <c r="N14" s="44">
        <v>45.91859537110934</v>
      </c>
      <c r="P14" s="44"/>
      <c r="Q14" s="38">
        <v>120</v>
      </c>
      <c r="R14" s="38">
        <v>6240</v>
      </c>
      <c r="S14" s="38">
        <v>1373</v>
      </c>
      <c r="T14" s="38">
        <v>63776</v>
      </c>
      <c r="V14" s="38">
        <v>1469</v>
      </c>
      <c r="W14" s="38">
        <f t="shared" si="4"/>
        <v>12</v>
      </c>
    </row>
    <row r="15" spans="1:23" s="38" customFormat="1" ht="21">
      <c r="A15" s="3" t="s">
        <v>19</v>
      </c>
      <c r="B15" s="31">
        <v>240</v>
      </c>
      <c r="C15" s="31">
        <v>10157</v>
      </c>
      <c r="D15" s="31">
        <v>0</v>
      </c>
      <c r="E15" s="31">
        <f t="shared" si="0"/>
        <v>260</v>
      </c>
      <c r="F15" s="31">
        <f t="shared" si="1"/>
        <v>2360</v>
      </c>
      <c r="G15" s="32">
        <v>0</v>
      </c>
      <c r="H15" s="39">
        <v>17</v>
      </c>
      <c r="I15" s="34">
        <f t="shared" si="2"/>
        <v>44200</v>
      </c>
      <c r="J15" s="35">
        <v>500</v>
      </c>
      <c r="K15" s="36">
        <v>2600</v>
      </c>
      <c r="L15" s="37">
        <f t="shared" si="3"/>
        <v>185</v>
      </c>
      <c r="N15" s="44">
        <v>42</v>
      </c>
      <c r="P15" s="44"/>
      <c r="Q15" s="38">
        <v>25</v>
      </c>
      <c r="R15" s="38">
        <v>1300</v>
      </c>
      <c r="S15" s="38">
        <v>153</v>
      </c>
      <c r="T15" s="38">
        <v>6676</v>
      </c>
      <c r="V15" s="38">
        <v>233</v>
      </c>
      <c r="W15" s="38">
        <f t="shared" si="4"/>
        <v>7</v>
      </c>
    </row>
    <row r="16" spans="1:23" s="38" customFormat="1" ht="21">
      <c r="A16" s="2" t="s">
        <v>20</v>
      </c>
      <c r="B16" s="31">
        <v>536</v>
      </c>
      <c r="C16" s="31">
        <v>26364</v>
      </c>
      <c r="D16" s="31">
        <v>0</v>
      </c>
      <c r="E16" s="31" t="s">
        <v>27</v>
      </c>
      <c r="F16" s="31">
        <f t="shared" si="1"/>
        <v>2964</v>
      </c>
      <c r="G16" s="32">
        <v>0</v>
      </c>
      <c r="H16" s="33"/>
      <c r="I16" s="34">
        <f t="shared" si="2"/>
        <v>0</v>
      </c>
      <c r="J16" s="35">
        <v>400</v>
      </c>
      <c r="K16" s="36">
        <v>3500</v>
      </c>
      <c r="L16" s="37">
        <f t="shared" si="3"/>
        <v>209</v>
      </c>
      <c r="N16" s="44">
        <v>49.672055427251735</v>
      </c>
      <c r="P16" s="44"/>
      <c r="Q16" s="38">
        <v>70</v>
      </c>
      <c r="R16" s="38">
        <v>3640</v>
      </c>
      <c r="S16" s="38">
        <v>503</v>
      </c>
      <c r="T16" s="38">
        <v>25148</v>
      </c>
      <c r="V16" s="38">
        <v>536</v>
      </c>
      <c r="W16" s="38">
        <f t="shared" si="4"/>
        <v>0</v>
      </c>
    </row>
    <row r="17" spans="1:23" s="38" customFormat="1" ht="21">
      <c r="A17" s="4" t="s">
        <v>21</v>
      </c>
      <c r="B17" s="31">
        <v>2</v>
      </c>
      <c r="C17" s="31">
        <v>90</v>
      </c>
      <c r="D17" s="31">
        <v>0</v>
      </c>
      <c r="E17" s="31">
        <f t="shared" si="0"/>
        <v>498</v>
      </c>
      <c r="F17" s="31">
        <f t="shared" si="1"/>
        <v>1498</v>
      </c>
      <c r="G17" s="32">
        <v>0</v>
      </c>
      <c r="H17" s="33"/>
      <c r="I17" s="34">
        <f t="shared" si="2"/>
        <v>0</v>
      </c>
      <c r="J17" s="35">
        <v>500</v>
      </c>
      <c r="K17" s="36">
        <v>1500</v>
      </c>
      <c r="L17" s="37">
        <f t="shared" si="3"/>
        <v>1</v>
      </c>
      <c r="N17" s="44">
        <v>45</v>
      </c>
      <c r="P17" s="44"/>
      <c r="R17" s="38">
        <v>0</v>
      </c>
      <c r="S17" s="38">
        <v>2</v>
      </c>
      <c r="T17" s="38">
        <v>90</v>
      </c>
      <c r="V17" s="38">
        <v>2</v>
      </c>
      <c r="W17" s="38">
        <f t="shared" si="4"/>
        <v>0</v>
      </c>
    </row>
    <row r="18" spans="1:23" s="38" customFormat="1" ht="21">
      <c r="A18" s="2" t="s">
        <v>26</v>
      </c>
      <c r="B18" s="31">
        <v>914</v>
      </c>
      <c r="C18" s="31">
        <v>47808</v>
      </c>
      <c r="D18" s="31">
        <v>0</v>
      </c>
      <c r="E18" s="31" t="s">
        <v>27</v>
      </c>
      <c r="F18" s="31">
        <f t="shared" si="1"/>
        <v>586</v>
      </c>
      <c r="G18" s="32">
        <v>0</v>
      </c>
      <c r="H18" s="39">
        <v>132</v>
      </c>
      <c r="I18" s="34">
        <f t="shared" si="2"/>
        <v>198000</v>
      </c>
      <c r="J18" s="35">
        <v>500</v>
      </c>
      <c r="K18" s="36">
        <v>1500</v>
      </c>
      <c r="L18" s="37">
        <f t="shared" si="3"/>
        <v>463</v>
      </c>
      <c r="N18" s="44">
        <v>52.52434456928839</v>
      </c>
      <c r="O18" s="38">
        <v>574</v>
      </c>
      <c r="P18" s="44">
        <v>30148.973782771536</v>
      </c>
      <c r="Q18" s="38">
        <v>80</v>
      </c>
      <c r="R18" s="38">
        <v>4160</v>
      </c>
      <c r="S18" s="38">
        <v>654</v>
      </c>
      <c r="T18" s="38">
        <v>34309</v>
      </c>
      <c r="V18" s="38">
        <v>909</v>
      </c>
      <c r="W18" s="38">
        <f t="shared" si="4"/>
        <v>5</v>
      </c>
    </row>
    <row r="19" spans="1:23" s="38" customFormat="1" ht="21">
      <c r="A19" s="2" t="s">
        <v>24</v>
      </c>
      <c r="B19" s="31">
        <v>1300</v>
      </c>
      <c r="C19" s="31">
        <v>68422</v>
      </c>
      <c r="D19" s="31">
        <v>0</v>
      </c>
      <c r="E19" s="31" t="s">
        <v>27</v>
      </c>
      <c r="F19" s="31">
        <f t="shared" si="1"/>
        <v>0</v>
      </c>
      <c r="G19" s="32">
        <v>0</v>
      </c>
      <c r="H19" s="33"/>
      <c r="I19" s="34">
        <f t="shared" si="2"/>
        <v>0</v>
      </c>
      <c r="J19" s="35">
        <v>1300</v>
      </c>
      <c r="K19" s="36">
        <v>1300</v>
      </c>
      <c r="L19" s="37">
        <f t="shared" si="3"/>
        <v>1258</v>
      </c>
      <c r="N19" s="44">
        <v>58.714285714285715</v>
      </c>
      <c r="O19" s="38">
        <v>57</v>
      </c>
      <c r="P19" s="44">
        <v>3346.714285714286</v>
      </c>
      <c r="Q19" s="38">
        <v>15</v>
      </c>
      <c r="R19" s="38">
        <v>780</v>
      </c>
      <c r="S19" s="38">
        <v>72</v>
      </c>
      <c r="T19" s="38">
        <v>4127</v>
      </c>
      <c r="V19" s="38">
        <v>299</v>
      </c>
      <c r="W19" s="38">
        <f t="shared" si="4"/>
        <v>1001</v>
      </c>
    </row>
    <row r="20" spans="1:23" s="38" customFormat="1" ht="21">
      <c r="A20" s="2" t="s">
        <v>22</v>
      </c>
      <c r="B20" s="45">
        <v>395</v>
      </c>
      <c r="C20" s="31">
        <v>16211</v>
      </c>
      <c r="D20" s="31">
        <v>7</v>
      </c>
      <c r="E20" s="31" t="s">
        <v>27</v>
      </c>
      <c r="F20" s="31">
        <f t="shared" si="1"/>
        <v>6598</v>
      </c>
      <c r="G20" s="32">
        <v>0</v>
      </c>
      <c r="H20" s="39">
        <v>1</v>
      </c>
      <c r="I20" s="34">
        <f t="shared" si="2"/>
        <v>7000</v>
      </c>
      <c r="J20" s="35"/>
      <c r="K20" s="36">
        <v>7000</v>
      </c>
      <c r="L20" s="37">
        <f t="shared" si="3"/>
        <v>231</v>
      </c>
      <c r="N20" s="44">
        <v>40.69753086419753</v>
      </c>
      <c r="P20" s="44"/>
      <c r="Q20" s="38">
        <v>79</v>
      </c>
      <c r="R20" s="38">
        <v>4108</v>
      </c>
      <c r="S20" s="38">
        <v>403</v>
      </c>
      <c r="T20" s="38">
        <v>17294</v>
      </c>
      <c r="V20" s="38">
        <v>377</v>
      </c>
      <c r="W20" s="38">
        <f t="shared" si="4"/>
        <v>18</v>
      </c>
    </row>
    <row r="21" spans="1:23" s="38" customFormat="1" ht="21.75" thickBot="1">
      <c r="A21" s="5" t="s">
        <v>23</v>
      </c>
      <c r="B21" s="41">
        <v>968</v>
      </c>
      <c r="C21" s="42">
        <v>54195</v>
      </c>
      <c r="D21" s="41">
        <v>0</v>
      </c>
      <c r="E21" s="31">
        <f t="shared" si="0"/>
        <v>2032</v>
      </c>
      <c r="F21" s="31">
        <f t="shared" si="1"/>
        <v>5032</v>
      </c>
      <c r="G21" s="43">
        <v>0</v>
      </c>
      <c r="H21" s="39">
        <v>14</v>
      </c>
      <c r="I21" s="34">
        <f t="shared" si="2"/>
        <v>84000</v>
      </c>
      <c r="J21" s="35">
        <v>3000</v>
      </c>
      <c r="K21" s="36">
        <v>6000</v>
      </c>
      <c r="L21" s="37">
        <f t="shared" si="3"/>
        <v>465</v>
      </c>
      <c r="N21" s="44">
        <v>57.7487922705314</v>
      </c>
      <c r="P21" s="44"/>
      <c r="Q21" s="38">
        <v>80</v>
      </c>
      <c r="R21" s="38">
        <v>4160</v>
      </c>
      <c r="S21" s="38">
        <v>701</v>
      </c>
      <c r="T21" s="38">
        <v>40022</v>
      </c>
      <c r="V21" s="38">
        <v>798</v>
      </c>
      <c r="W21" s="38">
        <f t="shared" si="4"/>
        <v>170</v>
      </c>
    </row>
    <row r="22" spans="1:22" s="13" customFormat="1" ht="19.5" thickBot="1">
      <c r="A22" s="11" t="s">
        <v>25</v>
      </c>
      <c r="B22" s="12">
        <f aca="true" t="shared" si="5" ref="B22:G22">SUM(B8:B21)</f>
        <v>9262</v>
      </c>
      <c r="C22" s="27">
        <f t="shared" si="5"/>
        <v>464834</v>
      </c>
      <c r="D22" s="12">
        <f t="shared" si="5"/>
        <v>30</v>
      </c>
      <c r="E22" s="12">
        <f t="shared" si="5"/>
        <v>6069</v>
      </c>
      <c r="F22" s="12">
        <f>SUM(F8:F21)</f>
        <v>40648</v>
      </c>
      <c r="G22" s="22">
        <f t="shared" si="5"/>
        <v>60</v>
      </c>
      <c r="H22" s="23"/>
      <c r="I22" s="24">
        <v>50000</v>
      </c>
      <c r="J22" s="13">
        <v>12900</v>
      </c>
      <c r="Q22" s="13">
        <v>782</v>
      </c>
      <c r="R22" s="13">
        <v>40664</v>
      </c>
      <c r="T22" s="13">
        <v>292558</v>
      </c>
      <c r="V22" s="13">
        <f>SUM(V8:V21)</f>
        <v>7538</v>
      </c>
    </row>
    <row r="23" spans="5:6" ht="18.75">
      <c r="E23" s="14">
        <f>J22-B22</f>
        <v>3638</v>
      </c>
      <c r="F23" s="15">
        <f>I22-B22-G22-D22</f>
        <v>40648</v>
      </c>
    </row>
    <row r="24" spans="1:8" ht="15.75">
      <c r="A24" s="118" t="s">
        <v>8</v>
      </c>
      <c r="B24" s="118"/>
      <c r="C24" s="118"/>
      <c r="D24" s="118"/>
      <c r="E24" s="118"/>
      <c r="F24" s="118"/>
      <c r="G24" s="118"/>
      <c r="H24" s="21"/>
    </row>
    <row r="25" spans="5:6" ht="15">
      <c r="E25" s="17">
        <f>E22-E23</f>
        <v>2431</v>
      </c>
      <c r="F25" s="6">
        <v>1835</v>
      </c>
    </row>
    <row r="26" spans="1:8" ht="15.75">
      <c r="A26" s="118">
        <v>277</v>
      </c>
      <c r="B26" s="118"/>
      <c r="C26" s="118"/>
      <c r="D26" s="118"/>
      <c r="E26" s="118"/>
      <c r="F26" s="118"/>
      <c r="G26" s="118"/>
      <c r="H26" s="21"/>
    </row>
    <row r="27" spans="2:4" ht="18.75">
      <c r="B27" s="18"/>
      <c r="C27" s="18"/>
      <c r="D27" s="16">
        <f>C22/B22</f>
        <v>50.18721658389117</v>
      </c>
    </row>
    <row r="28" spans="1:8" ht="15.75">
      <c r="A28" s="123"/>
      <c r="B28" s="123"/>
      <c r="C28" s="123"/>
      <c r="D28" s="123"/>
      <c r="E28" s="123"/>
      <c r="F28" s="123"/>
      <c r="G28" s="123"/>
      <c r="H28" s="20"/>
    </row>
    <row r="29" ht="15.75" thickBot="1"/>
    <row r="30" spans="1:7" ht="18.75">
      <c r="A30" s="94" t="s">
        <v>7</v>
      </c>
      <c r="B30" s="114" t="s">
        <v>0</v>
      </c>
      <c r="C30" s="115"/>
      <c r="D30" s="96" t="s">
        <v>9</v>
      </c>
      <c r="E30" s="114" t="s">
        <v>3</v>
      </c>
      <c r="F30" s="115"/>
      <c r="G30" s="121" t="s">
        <v>6</v>
      </c>
    </row>
    <row r="31" spans="1:7" ht="75.75" thickBot="1">
      <c r="A31" s="95"/>
      <c r="B31" s="7" t="s">
        <v>1</v>
      </c>
      <c r="C31" s="7" t="s">
        <v>2</v>
      </c>
      <c r="D31" s="97"/>
      <c r="E31" s="8" t="s">
        <v>4</v>
      </c>
      <c r="F31" s="8" t="s">
        <v>5</v>
      </c>
      <c r="G31" s="122"/>
    </row>
    <row r="32" spans="1:7" ht="18.75">
      <c r="A32" s="1" t="s">
        <v>12</v>
      </c>
      <c r="B32" s="9">
        <v>149</v>
      </c>
      <c r="C32" s="25">
        <v>10360</v>
      </c>
      <c r="D32" s="9">
        <v>0</v>
      </c>
      <c r="E32" s="9">
        <v>879</v>
      </c>
      <c r="F32" s="9">
        <v>1979</v>
      </c>
      <c r="G32" s="28">
        <v>0</v>
      </c>
    </row>
    <row r="33" spans="1:7" ht="18.75">
      <c r="A33" s="1" t="s">
        <v>13</v>
      </c>
      <c r="B33" s="9">
        <v>171</v>
      </c>
      <c r="C33" s="25">
        <v>2649</v>
      </c>
      <c r="D33" s="9">
        <v>0</v>
      </c>
      <c r="E33" s="9">
        <v>449</v>
      </c>
      <c r="F33" s="9">
        <v>2549</v>
      </c>
      <c r="G33" s="28">
        <v>0</v>
      </c>
    </row>
    <row r="34" spans="1:7" ht="18.75">
      <c r="A34" s="2" t="s">
        <v>14</v>
      </c>
      <c r="B34" s="9">
        <v>350</v>
      </c>
      <c r="C34" s="25">
        <v>18116</v>
      </c>
      <c r="D34" s="9">
        <v>0</v>
      </c>
      <c r="E34" s="9">
        <v>255</v>
      </c>
      <c r="F34" s="9">
        <v>7195</v>
      </c>
      <c r="G34" s="28">
        <v>60</v>
      </c>
    </row>
    <row r="35" spans="1:7" ht="18.75">
      <c r="A35" s="2" t="s">
        <v>17</v>
      </c>
      <c r="B35" s="9">
        <v>6</v>
      </c>
      <c r="C35" s="25"/>
      <c r="D35" s="9"/>
      <c r="E35" s="9">
        <v>3000</v>
      </c>
      <c r="F35" s="9">
        <v>4100</v>
      </c>
      <c r="G35" s="28"/>
    </row>
    <row r="36" spans="1:7" ht="18.75">
      <c r="A36" s="2" t="s">
        <v>15</v>
      </c>
      <c r="B36" s="9">
        <v>353</v>
      </c>
      <c r="C36" s="25">
        <v>14949</v>
      </c>
      <c r="D36" s="9">
        <v>0</v>
      </c>
      <c r="E36" s="9">
        <v>652</v>
      </c>
      <c r="F36" s="9">
        <v>3752</v>
      </c>
      <c r="G36" s="28">
        <v>0</v>
      </c>
    </row>
    <row r="37" spans="1:7" ht="18.75">
      <c r="A37" s="2" t="s">
        <v>16</v>
      </c>
      <c r="B37" s="9">
        <v>69</v>
      </c>
      <c r="C37" s="25">
        <v>2430</v>
      </c>
      <c r="D37" s="9">
        <v>0</v>
      </c>
      <c r="E37" s="9" t="s">
        <v>27</v>
      </c>
      <c r="F37" s="9">
        <v>4035</v>
      </c>
      <c r="G37" s="28">
        <v>0</v>
      </c>
    </row>
    <row r="38" spans="1:7" ht="18.75">
      <c r="A38" s="2" t="s">
        <v>18</v>
      </c>
      <c r="B38" s="9">
        <v>813</v>
      </c>
      <c r="C38" s="25">
        <v>35032</v>
      </c>
      <c r="D38" s="9">
        <v>0</v>
      </c>
      <c r="E38" s="9" t="s">
        <v>27</v>
      </c>
      <c r="F38" s="9">
        <v>1300</v>
      </c>
      <c r="G38" s="28">
        <v>0</v>
      </c>
    </row>
    <row r="39" spans="1:7" ht="18.75">
      <c r="A39" s="3" t="s">
        <v>19</v>
      </c>
      <c r="B39" s="9">
        <v>55</v>
      </c>
      <c r="C39" s="25">
        <v>1134</v>
      </c>
      <c r="D39" s="9">
        <v>0</v>
      </c>
      <c r="E39" s="9">
        <v>473</v>
      </c>
      <c r="F39" s="9">
        <v>2573</v>
      </c>
      <c r="G39" s="28">
        <v>0</v>
      </c>
    </row>
    <row r="40" spans="1:7" ht="18.75">
      <c r="A40" s="2" t="s">
        <v>20</v>
      </c>
      <c r="B40" s="9">
        <v>327</v>
      </c>
      <c r="C40" s="25">
        <v>14652</v>
      </c>
      <c r="D40" s="9">
        <v>0</v>
      </c>
      <c r="E40" s="9">
        <v>104</v>
      </c>
      <c r="F40" s="9">
        <v>3204</v>
      </c>
      <c r="G40" s="28">
        <v>0</v>
      </c>
    </row>
    <row r="41" spans="1:7" ht="18.75">
      <c r="A41" s="4" t="s">
        <v>21</v>
      </c>
      <c r="B41" s="9">
        <v>1</v>
      </c>
      <c r="C41" s="25"/>
      <c r="D41" s="9"/>
      <c r="E41" s="9">
        <v>500</v>
      </c>
      <c r="F41" s="9">
        <v>1500</v>
      </c>
      <c r="G41" s="28"/>
    </row>
    <row r="42" spans="1:7" ht="18.75">
      <c r="A42" s="2" t="s">
        <v>26</v>
      </c>
      <c r="B42" s="9">
        <v>451</v>
      </c>
      <c r="C42" s="25">
        <v>18273</v>
      </c>
      <c r="D42" s="9">
        <v>0</v>
      </c>
      <c r="E42" s="9">
        <v>154</v>
      </c>
      <c r="F42" s="9">
        <v>1154</v>
      </c>
      <c r="G42" s="28"/>
    </row>
    <row r="43" spans="1:7" ht="18.75">
      <c r="A43" s="2" t="s">
        <v>24</v>
      </c>
      <c r="B43" s="9">
        <v>42</v>
      </c>
      <c r="C43" s="25">
        <v>2466</v>
      </c>
      <c r="D43" s="9">
        <v>0</v>
      </c>
      <c r="E43" s="9">
        <v>1258</v>
      </c>
      <c r="F43" s="9">
        <v>1258</v>
      </c>
      <c r="G43" s="28">
        <v>0</v>
      </c>
    </row>
    <row r="44" spans="1:7" ht="18.75">
      <c r="A44" s="2" t="s">
        <v>22</v>
      </c>
      <c r="B44" s="9">
        <v>164</v>
      </c>
      <c r="C44" s="25">
        <v>4577</v>
      </c>
      <c r="D44" s="9">
        <v>0</v>
      </c>
      <c r="E44" s="9" t="s">
        <v>27</v>
      </c>
      <c r="F44" s="9">
        <v>6888</v>
      </c>
      <c r="G44" s="28">
        <v>0</v>
      </c>
    </row>
    <row r="45" spans="1:7" ht="19.5" thickBot="1">
      <c r="A45" s="5" t="s">
        <v>23</v>
      </c>
      <c r="B45" s="10">
        <v>503</v>
      </c>
      <c r="C45" s="26">
        <v>21473.39</v>
      </c>
      <c r="D45" s="10">
        <v>0</v>
      </c>
      <c r="E45" s="10">
        <v>2655</v>
      </c>
      <c r="F45" s="10">
        <v>5655</v>
      </c>
      <c r="G45" s="29">
        <v>0</v>
      </c>
    </row>
    <row r="46" spans="1:7" ht="19.5" thickBot="1">
      <c r="A46" s="11" t="s">
        <v>25</v>
      </c>
      <c r="B46" s="12">
        <f aca="true" t="shared" si="6" ref="B46:G46">SUM(B32:B45)</f>
        <v>3454</v>
      </c>
      <c r="C46" s="27">
        <f t="shared" si="6"/>
        <v>146111.39</v>
      </c>
      <c r="D46" s="12">
        <f t="shared" si="6"/>
        <v>0</v>
      </c>
      <c r="E46" s="12">
        <f t="shared" si="6"/>
        <v>10379</v>
      </c>
      <c r="F46" s="12">
        <f t="shared" si="6"/>
        <v>47142</v>
      </c>
      <c r="G46" s="30">
        <f t="shared" si="6"/>
        <v>60</v>
      </c>
    </row>
  </sheetData>
  <sheetProtection/>
  <mergeCells count="17">
    <mergeCell ref="E6:F6"/>
    <mergeCell ref="A30:A31"/>
    <mergeCell ref="B30:C30"/>
    <mergeCell ref="D30:D31"/>
    <mergeCell ref="E30:F30"/>
    <mergeCell ref="G30:G31"/>
    <mergeCell ref="A28:G28"/>
    <mergeCell ref="H6:I6"/>
    <mergeCell ref="G6:G7"/>
    <mergeCell ref="A24:G24"/>
    <mergeCell ref="A26:G26"/>
    <mergeCell ref="A2:G2"/>
    <mergeCell ref="A3:G3"/>
    <mergeCell ref="A4:G4"/>
    <mergeCell ref="A6:A7"/>
    <mergeCell ref="B6:C6"/>
    <mergeCell ref="D6:D7"/>
  </mergeCells>
  <printOptions horizontalCentered="1"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2022-12-02T06:58:59Z</dcterms:modified>
  <cp:category/>
  <cp:version/>
  <cp:contentType/>
  <cp:contentStatus/>
</cp:coreProperties>
</file>